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0" windowWidth="9120" windowHeight="4950" activeTab="0"/>
  </bookViews>
  <sheets>
    <sheet name="Hoja1" sheetId="1" r:id="rId1"/>
  </sheets>
  <definedNames>
    <definedName name="_xlnm.Print_Area" localSheetId="0">'Hoja1'!$A$1:$N$57</definedName>
  </definedNames>
  <calcPr fullCalcOnLoad="1"/>
</workbook>
</file>

<file path=xl/sharedStrings.xml><?xml version="1.0" encoding="utf-8"?>
<sst xmlns="http://schemas.openxmlformats.org/spreadsheetml/2006/main" count="75" uniqueCount="63">
  <si>
    <t>METODO AASHTO 1993</t>
  </si>
  <si>
    <t>km</t>
  </si>
  <si>
    <t>-</t>
  </si>
  <si>
    <t>FECHA        :</t>
  </si>
  <si>
    <t xml:space="preserve"> </t>
  </si>
  <si>
    <t>DATOS DE ENTRADA  (INPUT DATA) :</t>
  </si>
  <si>
    <t>2. DATOS DE TRAFICO Y PROPIEDADES DE LA SUBRASANTE</t>
  </si>
  <si>
    <t xml:space="preserve">A. NUMERO DE EJES EQUIVALENTES TOTAL (W18) </t>
  </si>
  <si>
    <t>B. FACTOR DE CONFIABILIDAD (R)</t>
  </si>
  <si>
    <t xml:space="preserve">    STANDARD NORMAL DEVIATE (Zr)</t>
  </si>
  <si>
    <t xml:space="preserve">    OVERALL STANDARD DEVIATION (So)</t>
  </si>
  <si>
    <t>D. SERVICIABILIDAD INICIAL (pi)</t>
  </si>
  <si>
    <t>Gt =</t>
  </si>
  <si>
    <t>E. SERViCIABILIDAD FINAL (pt)</t>
  </si>
  <si>
    <t>F. PERIODO DE DISEÑO (Años)</t>
  </si>
  <si>
    <t>A. COEFICIENTES ESTRUCTURALES DE CAPA</t>
  </si>
  <si>
    <t>DATOS DE SALIDA  (OUTPUT DATA) :</t>
  </si>
  <si>
    <t>CALCULO DEL NUMERO ESTRUCTURAL :</t>
  </si>
  <si>
    <t>N18 NOMINAL</t>
  </si>
  <si>
    <t>N18 CALCULO</t>
  </si>
  <si>
    <t>SN</t>
  </si>
  <si>
    <r>
      <t>SN</t>
    </r>
    <r>
      <rPr>
        <b/>
        <vertAlign val="subscript"/>
        <sz val="10"/>
        <rFont val="Arial"/>
        <family val="2"/>
      </rPr>
      <t>TOTAL</t>
    </r>
  </si>
  <si>
    <t>FIJO</t>
  </si>
  <si>
    <t>VARIABLE</t>
  </si>
  <si>
    <t>AJUSTAR</t>
  </si>
  <si>
    <t>TRAMO      :</t>
  </si>
  <si>
    <t>PROYECTO</t>
  </si>
  <si>
    <t>SECCION</t>
  </si>
  <si>
    <t>:</t>
  </si>
  <si>
    <t>RESPONSABLE :</t>
  </si>
  <si>
    <t>1. CARACTERISTICAS DE MATERIALES</t>
  </si>
  <si>
    <t>B. MODULO DE RESILIENCIA DE LA BASE GRANULAR (ksi)</t>
  </si>
  <si>
    <t>A.  MODULO DE RESILIENCIA DE LA CARPETA ASFALTICA (ksi)</t>
  </si>
  <si>
    <t>C. MODULO DE RESILIENCIA DE LA SUB-BASE (ksi)</t>
  </si>
  <si>
    <t>DATOS</t>
  </si>
  <si>
    <t>C. MODULO DE RESILIENCIA DE LA SUBRASANTE (Mr, ksi)</t>
  </si>
  <si>
    <t>3. DATOS PARA ESTRUCTURACION DEL REFUERZO</t>
  </si>
  <si>
    <r>
      <t xml:space="preserve">    Concreto Asfáltico Convencional  (a</t>
    </r>
    <r>
      <rPr>
        <vertAlign val="subscript"/>
        <sz val="9"/>
        <rFont val="Arial"/>
        <family val="2"/>
      </rPr>
      <t>1</t>
    </r>
    <r>
      <rPr>
        <sz val="9"/>
        <rFont val="Arial"/>
        <family val="2"/>
      </rPr>
      <t>)</t>
    </r>
  </si>
  <si>
    <t>DISEÑO DEL REFUERZO</t>
  </si>
  <si>
    <t xml:space="preserve">    Base granular (a2)</t>
  </si>
  <si>
    <t xml:space="preserve">    Subbase (a3)</t>
  </si>
  <si>
    <t>B. COEFICIENTES DE DRENAJE DE CAPA</t>
  </si>
  <si>
    <t xml:space="preserve">    Base granular (m2)</t>
  </si>
  <si>
    <t xml:space="preserve">    Subbase (m3)</t>
  </si>
  <si>
    <r>
      <t>NUMERO ESTRUCTURAL REQUERIDO TOTAL  (SN</t>
    </r>
    <r>
      <rPr>
        <vertAlign val="subscript"/>
        <sz val="10"/>
        <rFont val="Arial"/>
        <family val="2"/>
      </rPr>
      <t>REQ</t>
    </r>
    <r>
      <rPr>
        <sz val="10"/>
        <rFont val="Arial"/>
        <family val="0"/>
      </rPr>
      <t>)</t>
    </r>
  </si>
  <si>
    <t>Octubre 2004</t>
  </si>
  <si>
    <r>
      <t>NUMERO ESTRUCTURAL BASE GRANULAR  (SN</t>
    </r>
    <r>
      <rPr>
        <vertAlign val="subscript"/>
        <sz val="10"/>
        <rFont val="Arial"/>
        <family val="2"/>
      </rPr>
      <t>BG</t>
    </r>
    <r>
      <rPr>
        <sz val="10"/>
        <rFont val="Arial"/>
        <family val="0"/>
      </rPr>
      <t>)</t>
    </r>
  </si>
  <si>
    <r>
      <t>NUMERO ESTRUCTURAL SUB BASE  (SN</t>
    </r>
    <r>
      <rPr>
        <vertAlign val="subscript"/>
        <sz val="10"/>
        <rFont val="Arial"/>
        <family val="2"/>
      </rPr>
      <t>SB</t>
    </r>
    <r>
      <rPr>
        <sz val="10"/>
        <rFont val="Arial"/>
        <family val="0"/>
      </rPr>
      <t>)</t>
    </r>
  </si>
  <si>
    <r>
      <t>NUMERO ESTRUCTURAL CARPETA ASFALTICA    (SN</t>
    </r>
    <r>
      <rPr>
        <vertAlign val="subscript"/>
        <sz val="10"/>
        <rFont val="Arial"/>
        <family val="2"/>
      </rPr>
      <t>CA</t>
    </r>
    <r>
      <rPr>
        <sz val="10"/>
        <rFont val="Arial"/>
        <family val="0"/>
      </rPr>
      <t>)</t>
    </r>
  </si>
  <si>
    <t>ESTRUCTURA DEL PAVIMENTO PROPUESTA</t>
  </si>
  <si>
    <t>ESPESOR CARPETA ASFALTICA (cm)</t>
  </si>
  <si>
    <t>ESPESOR BASE GRANULAR (cm)</t>
  </si>
  <si>
    <t>ESPESOR SUB BASE GRANULAR (cm)</t>
  </si>
  <si>
    <t>TEORICO</t>
  </si>
  <si>
    <t>PROPUESTO</t>
  </si>
  <si>
    <t>ESPESOR TOTAL (cm)</t>
  </si>
  <si>
    <t>NO TOCAR EL AREA EN ROJO !!!</t>
  </si>
  <si>
    <t>CARRETERA LA CUMBRE-ENSENADA</t>
  </si>
  <si>
    <t>LA CUMBRE-DESVIO TORATA</t>
  </si>
  <si>
    <t>NO TOCAR !!!</t>
  </si>
  <si>
    <t xml:space="preserve">HOJA DISEÑADA POR: </t>
  </si>
  <si>
    <t>ING. PABLO DEL AGUILA</t>
  </si>
  <si>
    <t>LIMA, PERU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</si>
</sst>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N$&quot;#,##0_);\(&quot;N$&quot;#,##0\)"/>
    <numFmt numFmtId="195" formatCode="&quot;N$&quot;#,##0_);[Red]\(&quot;N$&quot;#,##0\)"/>
    <numFmt numFmtId="196" formatCode="&quot;N$&quot;#,##0.00_);\(&quot;N$&quot;#,##0.00\)"/>
    <numFmt numFmtId="197" formatCode="&quot;N$&quot;#,##0.00_);[Red]\(&quot;N$&quot;#,##0.00\)"/>
    <numFmt numFmtId="198" formatCode="_(&quot;N$&quot;* #,##0_);_(&quot;N$&quot;* \(#,##0\);_(&quot;N$&quot;* &quot;-&quot;_);_(@_)"/>
    <numFmt numFmtId="199" formatCode="_(&quot;N$&quot;* #,##0.00_);_(&quot;N$&quot;* \(#,##0.00\);_(&quot;N$&quot;* &quot;-&quot;??_);_(@_)"/>
    <numFmt numFmtId="200" formatCode="0.0%"/>
    <numFmt numFmtId="201" formatCode="0.000"/>
    <numFmt numFmtId="202" formatCode="0.0"/>
    <numFmt numFmtId="203" formatCode="0.0000"/>
    <numFmt numFmtId="204" formatCode="0.000000"/>
    <numFmt numFmtId="205" formatCode="0.00000"/>
    <numFmt numFmtId="206" formatCode="0.0000000"/>
    <numFmt numFmtId="207" formatCode="###\+###"/>
    <numFmt numFmtId="208" formatCode="##.#\ &quot;cm&quot;"/>
    <numFmt numFmtId="209" formatCode="###\ &quot;cm&quot;"/>
    <numFmt numFmtId="210" formatCode="0.00\ &quot;cm&quot;"/>
    <numFmt numFmtId="211" formatCode="0.0\ &quot;cm&quot;"/>
    <numFmt numFmtId="212" formatCode="0.0\ &quot;pulg&quot;"/>
    <numFmt numFmtId="213" formatCode="0.00000000"/>
    <numFmt numFmtId="214" formatCode="###0\+000###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vertAlign val="subscript"/>
      <sz val="10"/>
      <name val="Arial"/>
      <family val="2"/>
    </font>
    <font>
      <vertAlign val="subscript"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vertAlign val="subscript"/>
      <sz val="9"/>
      <name val="Arial"/>
      <family val="2"/>
    </font>
    <font>
      <b/>
      <sz val="12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dotted"/>
      <bottom>
        <color indexed="63"/>
      </bottom>
    </border>
    <border>
      <left style="medium"/>
      <right style="medium"/>
      <top style="dotted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11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5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6" fillId="0" borderId="12" xfId="0" applyFont="1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6" xfId="0" applyFill="1" applyBorder="1" applyAlignment="1">
      <alignment/>
    </xf>
    <xf numFmtId="2" fontId="0" fillId="0" borderId="16" xfId="0" applyNumberFormat="1" applyFill="1" applyBorder="1" applyAlignment="1">
      <alignment/>
    </xf>
    <xf numFmtId="11" fontId="11" fillId="0" borderId="16" xfId="0" applyNumberFormat="1" applyFont="1" applyFill="1" applyBorder="1" applyAlignment="1">
      <alignment horizontal="right"/>
    </xf>
    <xf numFmtId="9" fontId="9" fillId="0" borderId="16" xfId="0" applyNumberFormat="1" applyFont="1" applyFill="1" applyBorder="1" applyAlignment="1">
      <alignment/>
    </xf>
    <xf numFmtId="201" fontId="9" fillId="0" borderId="16" xfId="0" applyNumberFormat="1" applyFont="1" applyFill="1" applyBorder="1" applyAlignment="1">
      <alignment/>
    </xf>
    <xf numFmtId="2" fontId="9" fillId="0" borderId="16" xfId="0" applyNumberFormat="1" applyFont="1" applyFill="1" applyBorder="1" applyAlignment="1">
      <alignment/>
    </xf>
    <xf numFmtId="2" fontId="11" fillId="0" borderId="16" xfId="0" applyNumberFormat="1" applyFont="1" applyFill="1" applyBorder="1" applyAlignment="1">
      <alignment/>
    </xf>
    <xf numFmtId="0" fontId="9" fillId="0" borderId="16" xfId="0" applyFont="1" applyFill="1" applyBorder="1" applyAlignment="1">
      <alignment/>
    </xf>
    <xf numFmtId="2" fontId="10" fillId="33" borderId="17" xfId="0" applyNumberFormat="1" applyFont="1" applyFill="1" applyBorder="1" applyAlignment="1">
      <alignment/>
    </xf>
    <xf numFmtId="2" fontId="1" fillId="34" borderId="18" xfId="0" applyNumberFormat="1" applyFont="1" applyFill="1" applyBorder="1" applyAlignment="1">
      <alignment/>
    </xf>
    <xf numFmtId="2" fontId="1" fillId="34" borderId="19" xfId="0" applyNumberFormat="1" applyFont="1" applyFill="1" applyBorder="1" applyAlignment="1">
      <alignment/>
    </xf>
    <xf numFmtId="0" fontId="0" fillId="35" borderId="15" xfId="0" applyFill="1" applyBorder="1" applyAlignment="1">
      <alignment/>
    </xf>
    <xf numFmtId="0" fontId="5" fillId="35" borderId="12" xfId="0" applyFont="1" applyFill="1" applyBorder="1" applyAlignment="1">
      <alignment/>
    </xf>
    <xf numFmtId="0" fontId="4" fillId="35" borderId="12" xfId="0" applyFont="1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6" xfId="0" applyFill="1" applyBorder="1" applyAlignment="1">
      <alignment/>
    </xf>
    <xf numFmtId="0" fontId="0" fillId="36" borderId="20" xfId="0" applyFill="1" applyBorder="1" applyAlignment="1">
      <alignment/>
    </xf>
    <xf numFmtId="2" fontId="0" fillId="36" borderId="19" xfId="0" applyNumberFormat="1" applyFill="1" applyBorder="1" applyAlignment="1">
      <alignment/>
    </xf>
    <xf numFmtId="0" fontId="0" fillId="36" borderId="19" xfId="0" applyFill="1" applyBorder="1" applyAlignment="1">
      <alignment/>
    </xf>
    <xf numFmtId="0" fontId="0" fillId="36" borderId="21" xfId="0" applyFill="1" applyBorder="1" applyAlignment="1">
      <alignment/>
    </xf>
    <xf numFmtId="2" fontId="0" fillId="36" borderId="22" xfId="0" applyNumberFormat="1" applyFill="1" applyBorder="1" applyAlignment="1">
      <alignment/>
    </xf>
    <xf numFmtId="0" fontId="1" fillId="37" borderId="11" xfId="0" applyFont="1" applyFill="1" applyBorder="1" applyAlignment="1">
      <alignment horizontal="center"/>
    </xf>
    <xf numFmtId="0" fontId="1" fillId="38" borderId="0" xfId="0" applyFont="1" applyFill="1" applyBorder="1" applyAlignment="1">
      <alignment/>
    </xf>
    <xf numFmtId="0" fontId="0" fillId="38" borderId="0" xfId="0" applyFont="1" applyFill="1" applyBorder="1" applyAlignment="1">
      <alignment/>
    </xf>
    <xf numFmtId="0" fontId="5" fillId="38" borderId="0" xfId="0" applyFont="1" applyFill="1" applyBorder="1" applyAlignment="1">
      <alignment/>
    </xf>
    <xf numFmtId="0" fontId="4" fillId="38" borderId="0" xfId="0" applyFont="1" applyFill="1" applyBorder="1" applyAlignment="1">
      <alignment/>
    </xf>
    <xf numFmtId="0" fontId="5" fillId="38" borderId="0" xfId="0" applyFont="1" applyFill="1" applyBorder="1" applyAlignment="1">
      <alignment horizontal="left"/>
    </xf>
    <xf numFmtId="207" fontId="4" fillId="38" borderId="0" xfId="0" applyNumberFormat="1" applyFont="1" applyFill="1" applyBorder="1" applyAlignment="1">
      <alignment/>
    </xf>
    <xf numFmtId="0" fontId="0" fillId="38" borderId="0" xfId="0" applyFont="1" applyFill="1" applyBorder="1" applyAlignment="1">
      <alignment horizontal="center"/>
    </xf>
    <xf numFmtId="49" fontId="4" fillId="38" borderId="0" xfId="0" applyNumberFormat="1" applyFont="1" applyFill="1" applyBorder="1" applyAlignment="1">
      <alignment/>
    </xf>
    <xf numFmtId="0" fontId="0" fillId="38" borderId="23" xfId="0" applyFont="1" applyFill="1" applyBorder="1" applyAlignment="1">
      <alignment/>
    </xf>
    <xf numFmtId="0" fontId="0" fillId="38" borderId="24" xfId="0" applyFont="1" applyFill="1" applyBorder="1" applyAlignment="1">
      <alignment/>
    </xf>
    <xf numFmtId="0" fontId="0" fillId="38" borderId="25" xfId="0" applyFont="1" applyFill="1" applyBorder="1" applyAlignment="1">
      <alignment/>
    </xf>
    <xf numFmtId="0" fontId="0" fillId="38" borderId="26" xfId="0" applyFont="1" applyFill="1" applyBorder="1" applyAlignment="1">
      <alignment/>
    </xf>
    <xf numFmtId="0" fontId="6" fillId="38" borderId="27" xfId="0" applyFont="1" applyFill="1" applyBorder="1" applyAlignment="1">
      <alignment horizontal="center"/>
    </xf>
    <xf numFmtId="0" fontId="0" fillId="38" borderId="27" xfId="0" applyFont="1" applyFill="1" applyBorder="1" applyAlignment="1">
      <alignment/>
    </xf>
    <xf numFmtId="0" fontId="0" fillId="38" borderId="28" xfId="0" applyFont="1" applyFill="1" applyBorder="1" applyAlignment="1">
      <alignment/>
    </xf>
    <xf numFmtId="0" fontId="1" fillId="38" borderId="29" xfId="0" applyFont="1" applyFill="1" applyBorder="1" applyAlignment="1">
      <alignment/>
    </xf>
    <xf numFmtId="0" fontId="0" fillId="38" borderId="29" xfId="0" applyFont="1" applyFill="1" applyBorder="1" applyAlignment="1">
      <alignment/>
    </xf>
    <xf numFmtId="0" fontId="0" fillId="38" borderId="30" xfId="0" applyFont="1" applyFill="1" applyBorder="1" applyAlignment="1">
      <alignment/>
    </xf>
    <xf numFmtId="9" fontId="10" fillId="36" borderId="20" xfId="0" applyNumberFormat="1" applyFont="1" applyFill="1" applyBorder="1" applyAlignment="1">
      <alignment/>
    </xf>
    <xf numFmtId="201" fontId="10" fillId="36" borderId="19" xfId="0" applyNumberFormat="1" applyFont="1" applyFill="1" applyBorder="1" applyAlignment="1">
      <alignment/>
    </xf>
    <xf numFmtId="2" fontId="10" fillId="36" borderId="21" xfId="0" applyNumberFormat="1" applyFont="1" applyFill="1" applyBorder="1" applyAlignment="1">
      <alignment/>
    </xf>
    <xf numFmtId="202" fontId="10" fillId="36" borderId="20" xfId="0" applyNumberFormat="1" applyFont="1" applyFill="1" applyBorder="1" applyAlignment="1">
      <alignment/>
    </xf>
    <xf numFmtId="0" fontId="0" fillId="0" borderId="31" xfId="0" applyBorder="1" applyAlignment="1">
      <alignment horizontal="right"/>
    </xf>
    <xf numFmtId="0" fontId="0" fillId="0" borderId="29" xfId="0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211" fontId="10" fillId="0" borderId="0" xfId="0" applyNumberFormat="1" applyFont="1" applyFill="1" applyBorder="1" applyAlignment="1">
      <alignment/>
    </xf>
    <xf numFmtId="212" fontId="0" fillId="0" borderId="0" xfId="0" applyNumberFormat="1" applyFill="1" applyBorder="1" applyAlignment="1">
      <alignment/>
    </xf>
    <xf numFmtId="0" fontId="4" fillId="0" borderId="0" xfId="0" applyFont="1" applyAlignment="1">
      <alignment/>
    </xf>
    <xf numFmtId="2" fontId="0" fillId="36" borderId="21" xfId="0" applyNumberFormat="1" applyFill="1" applyBorder="1" applyAlignment="1">
      <alignment/>
    </xf>
    <xf numFmtId="2" fontId="1" fillId="34" borderId="22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10" fillId="39" borderId="17" xfId="0" applyNumberFormat="1" applyFont="1" applyFill="1" applyBorder="1" applyAlignment="1">
      <alignment/>
    </xf>
    <xf numFmtId="2" fontId="10" fillId="39" borderId="32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0" fillId="0" borderId="12" xfId="0" applyBorder="1" applyAlignment="1">
      <alignment/>
    </xf>
    <xf numFmtId="202" fontId="10" fillId="36" borderId="19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202" fontId="0" fillId="0" borderId="18" xfId="0" applyNumberFormat="1" applyBorder="1" applyAlignment="1">
      <alignment/>
    </xf>
    <xf numFmtId="202" fontId="0" fillId="0" borderId="20" xfId="0" applyNumberFormat="1" applyBorder="1" applyAlignment="1">
      <alignment/>
    </xf>
    <xf numFmtId="202" fontId="0" fillId="0" borderId="32" xfId="0" applyNumberFormat="1" applyBorder="1" applyAlignment="1">
      <alignment/>
    </xf>
    <xf numFmtId="202" fontId="0" fillId="0" borderId="14" xfId="0" applyNumberFormat="1" applyBorder="1" applyAlignment="1">
      <alignment/>
    </xf>
    <xf numFmtId="202" fontId="0" fillId="39" borderId="18" xfId="0" applyNumberFormat="1" applyFill="1" applyBorder="1" applyAlignment="1">
      <alignment/>
    </xf>
    <xf numFmtId="202" fontId="0" fillId="39" borderId="19" xfId="0" applyNumberFormat="1" applyFill="1" applyBorder="1" applyAlignment="1">
      <alignment/>
    </xf>
    <xf numFmtId="202" fontId="0" fillId="39" borderId="22" xfId="0" applyNumberFormat="1" applyFill="1" applyBorder="1" applyAlignment="1">
      <alignment/>
    </xf>
    <xf numFmtId="202" fontId="0" fillId="39" borderId="11" xfId="0" applyNumberFormat="1" applyFill="1" applyBorder="1" applyAlignment="1">
      <alignment/>
    </xf>
    <xf numFmtId="214" fontId="4" fillId="38" borderId="0" xfId="0" applyNumberFormat="1" applyFont="1" applyFill="1" applyBorder="1" applyAlignment="1">
      <alignment horizontal="right"/>
    </xf>
    <xf numFmtId="2" fontId="13" fillId="0" borderId="0" xfId="0" applyNumberFormat="1" applyFont="1" applyAlignment="1">
      <alignment/>
    </xf>
    <xf numFmtId="2" fontId="1" fillId="40" borderId="33" xfId="0" applyNumberFormat="1" applyFont="1" applyFill="1" applyBorder="1" applyAlignment="1">
      <alignment/>
    </xf>
    <xf numFmtId="2" fontId="1" fillId="40" borderId="0" xfId="0" applyNumberFormat="1" applyFont="1" applyFill="1" applyBorder="1" applyAlignment="1">
      <alignment/>
    </xf>
    <xf numFmtId="2" fontId="1" fillId="40" borderId="17" xfId="0" applyNumberFormat="1" applyFont="1" applyFill="1" applyBorder="1" applyAlignment="1">
      <alignment/>
    </xf>
    <xf numFmtId="2" fontId="1" fillId="40" borderId="32" xfId="0" applyNumberFormat="1" applyFont="1" applyFill="1" applyBorder="1" applyAlignment="1">
      <alignment/>
    </xf>
    <xf numFmtId="2" fontId="1" fillId="40" borderId="29" xfId="0" applyNumberFormat="1" applyFont="1" applyFill="1" applyBorder="1" applyAlignment="1">
      <alignment/>
    </xf>
    <xf numFmtId="11" fontId="1" fillId="37" borderId="11" xfId="0" applyNumberFormat="1" applyFont="1" applyFill="1" applyBorder="1" applyAlignment="1">
      <alignment horizontal="right"/>
    </xf>
    <xf numFmtId="2" fontId="1" fillId="37" borderId="11" xfId="0" applyNumberFormat="1" applyFont="1" applyFill="1" applyBorder="1" applyAlignment="1">
      <alignment/>
    </xf>
    <xf numFmtId="0" fontId="1" fillId="36" borderId="19" xfId="0" applyFont="1" applyFill="1" applyBorder="1" applyAlignment="1">
      <alignment/>
    </xf>
    <xf numFmtId="2" fontId="11" fillId="0" borderId="12" xfId="0" applyNumberFormat="1" applyFont="1" applyFill="1" applyBorder="1" applyAlignment="1">
      <alignment/>
    </xf>
    <xf numFmtId="0" fontId="0" fillId="33" borderId="34" xfId="0" applyFill="1" applyBorder="1" applyAlignment="1">
      <alignment horizontal="right"/>
    </xf>
    <xf numFmtId="0" fontId="0" fillId="33" borderId="35" xfId="0" applyFill="1" applyBorder="1" applyAlignment="1">
      <alignment/>
    </xf>
    <xf numFmtId="0" fontId="0" fillId="0" borderId="13" xfId="0" applyFill="1" applyBorder="1" applyAlignment="1">
      <alignment/>
    </xf>
    <xf numFmtId="0" fontId="0" fillId="41" borderId="23" xfId="0" applyFill="1" applyBorder="1" applyAlignment="1">
      <alignment/>
    </xf>
    <xf numFmtId="0" fontId="0" fillId="41" borderId="24" xfId="0" applyFill="1" applyBorder="1" applyAlignment="1">
      <alignment/>
    </xf>
    <xf numFmtId="0" fontId="1" fillId="41" borderId="24" xfId="0" applyFont="1" applyFill="1" applyBorder="1" applyAlignment="1">
      <alignment/>
    </xf>
    <xf numFmtId="0" fontId="0" fillId="41" borderId="25" xfId="0" applyFill="1" applyBorder="1" applyAlignment="1">
      <alignment/>
    </xf>
    <xf numFmtId="0" fontId="0" fillId="41" borderId="28" xfId="0" applyFill="1" applyBorder="1" applyAlignment="1">
      <alignment/>
    </xf>
    <xf numFmtId="0" fontId="0" fillId="41" borderId="29" xfId="0" applyFill="1" applyBorder="1" applyAlignment="1">
      <alignment/>
    </xf>
    <xf numFmtId="0" fontId="1" fillId="41" borderId="29" xfId="0" applyFont="1" applyFill="1" applyBorder="1" applyAlignment="1">
      <alignment/>
    </xf>
    <xf numFmtId="0" fontId="0" fillId="41" borderId="30" xfId="0" applyFill="1" applyBorder="1" applyAlignment="1">
      <alignment/>
    </xf>
    <xf numFmtId="0" fontId="6" fillId="38" borderId="0" xfId="0" applyFont="1" applyFill="1" applyBorder="1" applyAlignment="1">
      <alignment horizontal="center"/>
    </xf>
    <xf numFmtId="0" fontId="0" fillId="0" borderId="12" xfId="0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BE70"/>
      <rgbColor rgb="00FFDA91"/>
      <rgbColor rgb="0000FFFF"/>
      <rgbColor rgb="00CCCC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FE8E42"/>
      <rgbColor rgb="00008080"/>
      <rgbColor rgb="000000FF"/>
      <rgbColor rgb="0000CCFF"/>
      <rgbColor rgb="0069FFFF"/>
      <rgbColor rgb="00CCFFCC"/>
      <rgbColor rgb="00FFFF99"/>
      <rgbColor rgb="00A6CAF0"/>
      <rgbColor rgb="00C3E1FF"/>
      <rgbColor rgb="00CC99FF"/>
      <rgbColor rgb="00E3E3E3"/>
      <rgbColor rgb="003366FF"/>
      <rgbColor rgb="0033CCCC"/>
      <rgbColor rgb="00339933"/>
      <rgbColor rgb="00999933"/>
      <rgbColor rgb="00FFCC00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352425</xdr:colOff>
      <xdr:row>35</xdr:row>
      <xdr:rowOff>19050</xdr:rowOff>
    </xdr:from>
    <xdr:to>
      <xdr:col>16</xdr:col>
      <xdr:colOff>352425</xdr:colOff>
      <xdr:row>38</xdr:row>
      <xdr:rowOff>85725</xdr:rowOff>
    </xdr:to>
    <xdr:sp>
      <xdr:nvSpPr>
        <xdr:cNvPr id="1" name="Line 1"/>
        <xdr:cNvSpPr>
          <a:spLocks/>
        </xdr:cNvSpPr>
      </xdr:nvSpPr>
      <xdr:spPr>
        <a:xfrm>
          <a:off x="8124825" y="5762625"/>
          <a:ext cx="0" cy="561975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323850</xdr:colOff>
      <xdr:row>31</xdr:row>
      <xdr:rowOff>161925</xdr:rowOff>
    </xdr:from>
    <xdr:ext cx="1666875" cy="552450"/>
    <xdr:sp>
      <xdr:nvSpPr>
        <xdr:cNvPr id="2" name="Text Box 2"/>
        <xdr:cNvSpPr txBox="1">
          <a:spLocks noChangeArrowheads="1"/>
        </xdr:cNvSpPr>
      </xdr:nvSpPr>
      <xdr:spPr>
        <a:xfrm>
          <a:off x="7277100" y="5248275"/>
          <a:ext cx="1666875" cy="552450"/>
        </a:xfrm>
        <a:prstGeom prst="rect">
          <a:avLst/>
        </a:prstGeom>
        <a:solidFill>
          <a:srgbClr val="CC99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TANTEAR INTRODUCIENDO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VALORES DE "SN" HASTA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LOGRAR LA IGUALDAD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tabSelected="1" zoomScalePageLayoutView="0" workbookViewId="0" topLeftCell="A1">
      <selection activeCell="L58" sqref="L58"/>
    </sheetView>
  </sheetViews>
  <sheetFormatPr defaultColWidth="11.421875" defaultRowHeight="12.75"/>
  <cols>
    <col min="1" max="1" width="1.7109375" style="0" customWidth="1"/>
    <col min="2" max="2" width="8.7109375" style="0" customWidth="1"/>
    <col min="3" max="3" width="2.7109375" style="0" customWidth="1"/>
    <col min="4" max="4" width="1.7109375" style="0" customWidth="1"/>
    <col min="5" max="5" width="3.421875" style="0" customWidth="1"/>
    <col min="6" max="6" width="9.00390625" style="0" customWidth="1"/>
    <col min="7" max="7" width="1.57421875" style="0" customWidth="1"/>
    <col min="8" max="8" width="3.57421875" style="0" customWidth="1"/>
    <col min="9" max="9" width="9.00390625" style="0" customWidth="1"/>
    <col min="10" max="10" width="13.7109375" style="0" customWidth="1"/>
    <col min="11" max="11" width="12.28125" style="0" customWidth="1"/>
    <col min="12" max="12" width="12.28125" style="0" bestFit="1" customWidth="1"/>
    <col min="14" max="14" width="1.7109375" style="0" customWidth="1"/>
    <col min="16" max="16" width="12.28125" style="0" customWidth="1"/>
  </cols>
  <sheetData>
    <row r="1" spans="1:14" ht="9.75" customHeight="1">
      <c r="A1" s="48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50"/>
    </row>
    <row r="2" spans="1:14" ht="15.75">
      <c r="A2" s="51"/>
      <c r="B2" s="109" t="s">
        <v>38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52"/>
    </row>
    <row r="3" spans="1:14" ht="15.75">
      <c r="A3" s="51"/>
      <c r="B3" s="109" t="s">
        <v>0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52"/>
    </row>
    <row r="4" spans="1:14" ht="12.75">
      <c r="A4" s="51"/>
      <c r="B4" s="40"/>
      <c r="C4" s="40"/>
      <c r="D4" s="40"/>
      <c r="E4" s="41"/>
      <c r="F4" s="41"/>
      <c r="G4" s="41"/>
      <c r="H4" s="41"/>
      <c r="I4" s="41"/>
      <c r="J4" s="41"/>
      <c r="K4" s="41"/>
      <c r="L4" s="41"/>
      <c r="M4" s="41"/>
      <c r="N4" s="53"/>
    </row>
    <row r="5" spans="1:14" ht="12.75">
      <c r="A5" s="51"/>
      <c r="B5" s="42" t="s">
        <v>26</v>
      </c>
      <c r="C5" s="42"/>
      <c r="D5" s="42" t="s">
        <v>28</v>
      </c>
      <c r="E5" s="43" t="s">
        <v>57</v>
      </c>
      <c r="F5" s="41"/>
      <c r="G5" s="41"/>
      <c r="H5" s="41"/>
      <c r="I5" s="41"/>
      <c r="J5" s="41"/>
      <c r="K5" s="42" t="s">
        <v>25</v>
      </c>
      <c r="L5" s="43" t="s">
        <v>58</v>
      </c>
      <c r="M5" s="41"/>
      <c r="N5" s="53"/>
    </row>
    <row r="6" spans="1:14" ht="12.75">
      <c r="A6" s="51"/>
      <c r="B6" s="42" t="s">
        <v>27</v>
      </c>
      <c r="C6" s="44">
        <v>4</v>
      </c>
      <c r="D6" s="42" t="s">
        <v>28</v>
      </c>
      <c r="E6" s="43" t="s">
        <v>1</v>
      </c>
      <c r="F6" s="87" t="s">
        <v>4</v>
      </c>
      <c r="G6" s="46" t="s">
        <v>2</v>
      </c>
      <c r="H6" s="43" t="s">
        <v>1</v>
      </c>
      <c r="I6" s="45" t="s">
        <v>4</v>
      </c>
      <c r="J6" s="41"/>
      <c r="K6" s="42" t="s">
        <v>3</v>
      </c>
      <c r="L6" s="47" t="s">
        <v>45</v>
      </c>
      <c r="M6" s="41"/>
      <c r="N6" s="53"/>
    </row>
    <row r="7" spans="1:14" ht="9.75" customHeight="1" thickBot="1">
      <c r="A7" s="54"/>
      <c r="B7" s="55"/>
      <c r="C7" s="55"/>
      <c r="D7" s="55"/>
      <c r="E7" s="56" t="s">
        <v>4</v>
      </c>
      <c r="F7" s="56" t="s">
        <v>4</v>
      </c>
      <c r="G7" s="56" t="s">
        <v>4</v>
      </c>
      <c r="H7" s="56" t="s">
        <v>4</v>
      </c>
      <c r="I7" s="56" t="s">
        <v>4</v>
      </c>
      <c r="J7" s="56"/>
      <c r="K7" s="56"/>
      <c r="L7" s="56"/>
      <c r="M7" s="56"/>
      <c r="N7" s="57"/>
    </row>
    <row r="8" spans="1:14" ht="12.75">
      <c r="A8" s="7"/>
      <c r="B8" s="6"/>
      <c r="C8" s="6"/>
      <c r="D8" s="6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ht="9.75" customHeight="1">
      <c r="A9" s="16"/>
      <c r="B9" s="17"/>
      <c r="C9" s="17"/>
      <c r="D9" s="17"/>
      <c r="E9" s="13"/>
      <c r="F9" s="13"/>
      <c r="G9" s="13"/>
      <c r="H9" s="13"/>
      <c r="I9" s="13"/>
      <c r="J9" s="13"/>
      <c r="K9" s="13"/>
      <c r="L9" s="13"/>
      <c r="M9" s="13"/>
      <c r="N9" s="18"/>
    </row>
    <row r="10" spans="1:14" ht="15.75">
      <c r="A10" s="16"/>
      <c r="B10" s="9" t="s">
        <v>5</v>
      </c>
      <c r="C10" s="9"/>
      <c r="D10" s="9"/>
      <c r="E10" s="10"/>
      <c r="F10" s="10"/>
      <c r="G10" s="10"/>
      <c r="H10" s="10"/>
      <c r="I10" s="10"/>
      <c r="J10" s="10"/>
      <c r="K10" s="10"/>
      <c r="L10" s="10"/>
      <c r="M10" s="10"/>
      <c r="N10" s="18"/>
    </row>
    <row r="11" spans="1:14" ht="13.5" thickBot="1">
      <c r="A11" s="16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4"/>
      <c r="N11" s="18"/>
    </row>
    <row r="12" spans="1:14" ht="13.5" thickBot="1">
      <c r="A12" s="16"/>
      <c r="B12" s="11" t="s">
        <v>30</v>
      </c>
      <c r="C12" s="11"/>
      <c r="D12" s="11"/>
      <c r="E12" s="10"/>
      <c r="F12" s="10"/>
      <c r="G12" s="10"/>
      <c r="H12" s="10"/>
      <c r="I12" s="10"/>
      <c r="J12" s="10"/>
      <c r="K12" s="10"/>
      <c r="L12" s="10"/>
      <c r="M12" s="39" t="s">
        <v>34</v>
      </c>
      <c r="N12" s="18"/>
    </row>
    <row r="13" spans="1:14" ht="12.75">
      <c r="A13" s="1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34"/>
      <c r="N13" s="18"/>
    </row>
    <row r="14" spans="1:14" ht="12.75">
      <c r="A14" s="16"/>
      <c r="B14" s="12" t="s">
        <v>32</v>
      </c>
      <c r="C14" s="12"/>
      <c r="D14" s="12"/>
      <c r="E14" s="10"/>
      <c r="F14" s="10"/>
      <c r="G14" s="10"/>
      <c r="H14" s="10"/>
      <c r="I14" s="10"/>
      <c r="J14" s="10"/>
      <c r="K14" s="10"/>
      <c r="L14" s="10"/>
      <c r="M14" s="35">
        <v>400</v>
      </c>
      <c r="N14" s="19"/>
    </row>
    <row r="15" spans="1:14" ht="12.75">
      <c r="A15" s="16"/>
      <c r="B15" s="12" t="s">
        <v>31</v>
      </c>
      <c r="C15" s="12"/>
      <c r="D15" s="12"/>
      <c r="E15" s="10"/>
      <c r="F15" s="10"/>
      <c r="G15" s="10"/>
      <c r="H15" s="10"/>
      <c r="I15" s="10"/>
      <c r="J15" s="10"/>
      <c r="K15" s="10"/>
      <c r="L15" s="10"/>
      <c r="M15" s="35">
        <v>30</v>
      </c>
      <c r="N15" s="19"/>
    </row>
    <row r="16" spans="1:14" ht="12.75">
      <c r="A16" s="16"/>
      <c r="B16" s="12" t="s">
        <v>33</v>
      </c>
      <c r="C16" s="12"/>
      <c r="D16" s="12"/>
      <c r="E16" s="10"/>
      <c r="F16" s="10"/>
      <c r="G16" s="10"/>
      <c r="H16" s="10"/>
      <c r="I16" s="10"/>
      <c r="J16" s="10"/>
      <c r="K16" s="10"/>
      <c r="L16" s="10" t="s">
        <v>4</v>
      </c>
      <c r="M16" s="35">
        <v>15</v>
      </c>
      <c r="N16" s="19"/>
    </row>
    <row r="17" spans="1:14" ht="12.75">
      <c r="A17" s="16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36"/>
      <c r="N17" s="18"/>
    </row>
    <row r="18" spans="1:14" ht="12.75">
      <c r="A18" s="16"/>
      <c r="B18" s="11" t="s">
        <v>6</v>
      </c>
      <c r="C18" s="11"/>
      <c r="D18" s="11"/>
      <c r="E18" s="10"/>
      <c r="F18" s="10"/>
      <c r="G18" s="10"/>
      <c r="H18" s="10"/>
      <c r="I18" s="10"/>
      <c r="J18" s="10"/>
      <c r="K18" s="10"/>
      <c r="L18" s="10"/>
      <c r="M18" s="36"/>
      <c r="N18" s="18"/>
    </row>
    <row r="19" spans="1:14" ht="13.5" thickBot="1">
      <c r="A19" s="16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37"/>
      <c r="N19" s="18"/>
    </row>
    <row r="20" spans="1:14" ht="13.5" thickBot="1">
      <c r="A20" s="16"/>
      <c r="B20" s="12" t="s">
        <v>7</v>
      </c>
      <c r="C20" s="12"/>
      <c r="D20" s="12"/>
      <c r="E20" s="10"/>
      <c r="F20" s="10"/>
      <c r="G20" s="10"/>
      <c r="H20" s="10"/>
      <c r="I20" s="10"/>
      <c r="J20" s="10"/>
      <c r="K20" s="10"/>
      <c r="L20" s="10"/>
      <c r="M20" s="94">
        <v>23213000</v>
      </c>
      <c r="N20" s="20"/>
    </row>
    <row r="21" spans="1:14" ht="12.75">
      <c r="A21" s="16"/>
      <c r="B21" s="12" t="s">
        <v>8</v>
      </c>
      <c r="C21" s="12"/>
      <c r="D21" s="12"/>
      <c r="E21" s="10"/>
      <c r="F21" s="10"/>
      <c r="G21" s="10"/>
      <c r="H21" s="10"/>
      <c r="I21" s="10"/>
      <c r="J21" s="10"/>
      <c r="K21" s="10"/>
      <c r="L21" s="10"/>
      <c r="M21" s="58">
        <v>0.95</v>
      </c>
      <c r="N21" s="21"/>
    </row>
    <row r="22" spans="1:14" ht="12.75">
      <c r="A22" s="16"/>
      <c r="B22" s="12" t="s">
        <v>9</v>
      </c>
      <c r="C22" s="12"/>
      <c r="D22" s="12"/>
      <c r="E22" s="10"/>
      <c r="F22" s="10"/>
      <c r="G22" s="10"/>
      <c r="H22" s="10"/>
      <c r="I22" s="10"/>
      <c r="J22" s="10"/>
      <c r="K22" s="10"/>
      <c r="L22" s="10"/>
      <c r="M22" s="59">
        <v>-1.645</v>
      </c>
      <c r="N22" s="22"/>
    </row>
    <row r="23" spans="1:14" ht="13.5" thickBot="1">
      <c r="A23" s="16"/>
      <c r="B23" s="12" t="s">
        <v>10</v>
      </c>
      <c r="C23" s="12"/>
      <c r="D23" s="12"/>
      <c r="E23" s="10"/>
      <c r="F23" s="10"/>
      <c r="G23" s="10"/>
      <c r="H23" s="10"/>
      <c r="I23" s="10"/>
      <c r="J23" s="10"/>
      <c r="K23" s="10"/>
      <c r="L23" s="10"/>
      <c r="M23" s="60">
        <v>0.45</v>
      </c>
      <c r="N23" s="23"/>
    </row>
    <row r="24" spans="1:16" ht="13.5" thickBot="1">
      <c r="A24" s="16"/>
      <c r="B24" s="12" t="s">
        <v>35</v>
      </c>
      <c r="C24" s="12"/>
      <c r="D24" s="12"/>
      <c r="E24" s="10"/>
      <c r="F24" s="10"/>
      <c r="G24" s="10"/>
      <c r="H24" s="10"/>
      <c r="I24" s="10"/>
      <c r="J24" s="10"/>
      <c r="K24" s="10"/>
      <c r="L24" s="10" t="s">
        <v>4</v>
      </c>
      <c r="M24" s="95">
        <v>6</v>
      </c>
      <c r="N24" s="24"/>
      <c r="O24" s="62"/>
      <c r="P24" s="63" t="s">
        <v>59</v>
      </c>
    </row>
    <row r="25" spans="1:16" ht="13.5" thickBot="1">
      <c r="A25" s="16"/>
      <c r="B25" s="12" t="s">
        <v>11</v>
      </c>
      <c r="C25" s="12"/>
      <c r="D25" s="12"/>
      <c r="E25" s="10"/>
      <c r="F25" s="10"/>
      <c r="G25" s="10"/>
      <c r="H25" s="10"/>
      <c r="I25" s="10"/>
      <c r="J25" s="10"/>
      <c r="K25" s="10"/>
      <c r="L25" s="10"/>
      <c r="M25" s="61">
        <v>4</v>
      </c>
      <c r="N25" s="97"/>
      <c r="O25" s="98" t="s">
        <v>12</v>
      </c>
      <c r="P25" s="99">
        <f>LOG((M25-M26)/(4.2-1.5))</f>
        <v>-0.13033376849500614</v>
      </c>
    </row>
    <row r="26" spans="1:14" ht="12.75">
      <c r="A26" s="16"/>
      <c r="B26" s="12" t="s">
        <v>13</v>
      </c>
      <c r="C26" s="12"/>
      <c r="D26" s="12"/>
      <c r="E26" s="10"/>
      <c r="F26" s="10"/>
      <c r="G26" s="10"/>
      <c r="H26" s="10"/>
      <c r="I26" s="10"/>
      <c r="J26" s="10"/>
      <c r="K26" s="10"/>
      <c r="L26" s="10"/>
      <c r="M26" s="77">
        <v>2</v>
      </c>
      <c r="N26" s="25"/>
    </row>
    <row r="27" spans="1:18" ht="12.75">
      <c r="A27" s="16"/>
      <c r="B27" s="12" t="s">
        <v>14</v>
      </c>
      <c r="C27" s="12"/>
      <c r="D27" s="12"/>
      <c r="E27" s="10"/>
      <c r="F27" s="10"/>
      <c r="G27" s="10"/>
      <c r="H27" s="10"/>
      <c r="I27" s="10"/>
      <c r="J27" s="10"/>
      <c r="K27" s="10"/>
      <c r="L27" s="10"/>
      <c r="M27" s="96">
        <v>10</v>
      </c>
      <c r="N27" s="25"/>
      <c r="O27" s="64"/>
      <c r="P27" s="65"/>
      <c r="Q27" s="65"/>
      <c r="R27" s="65"/>
    </row>
    <row r="28" spans="1:18" ht="12.75">
      <c r="A28" s="16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36"/>
      <c r="N28" s="25"/>
      <c r="O28" s="65"/>
      <c r="P28" s="66"/>
      <c r="Q28" s="67"/>
      <c r="R28" s="65"/>
    </row>
    <row r="29" spans="1:18" ht="12.75">
      <c r="A29" s="16"/>
      <c r="B29" s="11" t="s">
        <v>36</v>
      </c>
      <c r="C29" s="11"/>
      <c r="D29" s="11"/>
      <c r="E29" s="10"/>
      <c r="F29" s="10"/>
      <c r="G29" s="10"/>
      <c r="H29" s="10"/>
      <c r="I29" s="10"/>
      <c r="J29" s="10"/>
      <c r="K29" s="10"/>
      <c r="L29" s="10"/>
      <c r="M29" s="36"/>
      <c r="N29" s="25"/>
      <c r="O29" s="8"/>
      <c r="P29" s="74"/>
      <c r="Q29" s="67"/>
      <c r="R29" s="65"/>
    </row>
    <row r="30" spans="1:18" ht="12.75">
      <c r="A30" s="16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36"/>
      <c r="N30" s="25"/>
      <c r="O30" s="8"/>
      <c r="P30" s="74"/>
      <c r="Q30" s="67"/>
      <c r="R30" s="65"/>
    </row>
    <row r="31" spans="1:18" ht="12.75">
      <c r="A31" s="16"/>
      <c r="B31" s="12" t="s">
        <v>15</v>
      </c>
      <c r="C31" s="12"/>
      <c r="D31" s="12"/>
      <c r="E31" s="10"/>
      <c r="F31" s="10"/>
      <c r="G31" s="10"/>
      <c r="H31" s="10"/>
      <c r="I31" s="10"/>
      <c r="J31" s="10"/>
      <c r="K31" s="10"/>
      <c r="L31" s="10"/>
      <c r="M31" s="36"/>
      <c r="N31" s="25"/>
      <c r="O31" s="8"/>
      <c r="P31" s="74"/>
      <c r="Q31" s="67"/>
      <c r="R31" s="65"/>
    </row>
    <row r="32" spans="1:18" ht="13.5">
      <c r="A32" s="16"/>
      <c r="B32" s="12" t="s">
        <v>37</v>
      </c>
      <c r="C32" s="12"/>
      <c r="D32" s="12"/>
      <c r="E32" s="10"/>
      <c r="F32" s="10"/>
      <c r="G32" s="10"/>
      <c r="H32" s="10"/>
      <c r="I32" s="10"/>
      <c r="J32" s="10"/>
      <c r="K32" s="10"/>
      <c r="L32" s="10"/>
      <c r="M32" s="35">
        <v>0.44</v>
      </c>
      <c r="N32" s="25"/>
      <c r="O32" s="8"/>
      <c r="P32" s="74"/>
      <c r="Q32" s="65"/>
      <c r="R32" s="65"/>
    </row>
    <row r="33" spans="1:18" ht="12.75">
      <c r="A33" s="16"/>
      <c r="B33" s="68" t="s">
        <v>39</v>
      </c>
      <c r="C33" s="12"/>
      <c r="D33" s="12"/>
      <c r="E33" s="10"/>
      <c r="F33" s="10"/>
      <c r="G33" s="10"/>
      <c r="H33" s="10"/>
      <c r="I33" s="10"/>
      <c r="J33" s="10"/>
      <c r="K33" s="10"/>
      <c r="L33" s="10"/>
      <c r="M33" s="69">
        <v>0.14</v>
      </c>
      <c r="N33" s="19"/>
      <c r="O33" s="8"/>
      <c r="P33" s="75"/>
      <c r="Q33" s="65"/>
      <c r="R33" s="65"/>
    </row>
    <row r="34" spans="1:18" ht="12.75">
      <c r="A34" s="16"/>
      <c r="B34" s="68" t="s">
        <v>40</v>
      </c>
      <c r="C34" s="12"/>
      <c r="D34" s="12"/>
      <c r="E34" s="10"/>
      <c r="F34" s="10"/>
      <c r="G34" s="10"/>
      <c r="H34" s="10"/>
      <c r="I34" s="10"/>
      <c r="J34" s="10"/>
      <c r="K34" s="10"/>
      <c r="L34" s="10"/>
      <c r="M34" s="36">
        <v>0.11</v>
      </c>
      <c r="N34" s="19"/>
      <c r="O34" s="8"/>
      <c r="P34" s="75"/>
      <c r="Q34" s="65"/>
      <c r="R34" s="65"/>
    </row>
    <row r="35" spans="1:18" ht="12.75">
      <c r="A35" s="16"/>
      <c r="B35" s="68" t="s">
        <v>41</v>
      </c>
      <c r="C35" s="12"/>
      <c r="D35" s="12"/>
      <c r="E35" s="10"/>
      <c r="F35" s="10"/>
      <c r="G35" s="10"/>
      <c r="H35" s="10"/>
      <c r="I35" s="10"/>
      <c r="J35" s="10"/>
      <c r="K35" s="10"/>
      <c r="L35" s="10"/>
      <c r="M35" s="36"/>
      <c r="N35" s="19"/>
      <c r="P35" s="75"/>
      <c r="Q35" s="65"/>
      <c r="R35" s="65"/>
    </row>
    <row r="36" spans="1:18" ht="12.75">
      <c r="A36" s="16"/>
      <c r="B36" s="68" t="s">
        <v>42</v>
      </c>
      <c r="C36" s="12"/>
      <c r="D36" s="12"/>
      <c r="E36" s="10"/>
      <c r="F36" s="10"/>
      <c r="G36" s="10"/>
      <c r="H36" s="10"/>
      <c r="I36" s="10"/>
      <c r="J36" s="10"/>
      <c r="K36" s="10"/>
      <c r="L36" s="10"/>
      <c r="M36" s="35">
        <v>1.1</v>
      </c>
      <c r="N36" s="19"/>
      <c r="O36" s="8"/>
      <c r="P36" s="8"/>
      <c r="Q36" s="65"/>
      <c r="R36" s="65"/>
    </row>
    <row r="37" spans="1:18" ht="12.75">
      <c r="A37" s="16"/>
      <c r="B37" s="68" t="s">
        <v>43</v>
      </c>
      <c r="C37" s="12"/>
      <c r="D37" s="12"/>
      <c r="E37" s="10"/>
      <c r="F37" s="10"/>
      <c r="G37" s="10"/>
      <c r="H37" s="10"/>
      <c r="I37" s="10"/>
      <c r="J37" s="10"/>
      <c r="K37" s="10"/>
      <c r="L37" s="10"/>
      <c r="M37" s="69">
        <v>1.1</v>
      </c>
      <c r="N37" s="19"/>
      <c r="O37" s="8"/>
      <c r="P37" s="8"/>
      <c r="Q37" s="65"/>
      <c r="R37" s="65"/>
    </row>
    <row r="38" spans="1:18" ht="13.5" thickBot="1">
      <c r="A38" s="16"/>
      <c r="B38" s="12"/>
      <c r="C38" s="12"/>
      <c r="D38" s="12"/>
      <c r="E38" s="10"/>
      <c r="F38" s="10"/>
      <c r="G38" s="10"/>
      <c r="H38" s="10"/>
      <c r="I38" s="10"/>
      <c r="J38" s="10"/>
      <c r="K38" s="10"/>
      <c r="L38" s="10"/>
      <c r="M38" s="38"/>
      <c r="N38" s="19"/>
      <c r="O38" s="8"/>
      <c r="P38" s="8"/>
      <c r="Q38" s="65"/>
      <c r="R38" s="65"/>
    </row>
    <row r="39" spans="1:16" ht="12.75">
      <c r="A39" s="16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5"/>
      <c r="N39" s="18"/>
      <c r="O39" s="8"/>
      <c r="P39" s="8"/>
    </row>
    <row r="40" spans="1:18" ht="16.5" thickBot="1">
      <c r="A40" s="16"/>
      <c r="B40" s="9" t="s">
        <v>16</v>
      </c>
      <c r="C40" s="9"/>
      <c r="D40" s="9"/>
      <c r="E40" s="10"/>
      <c r="F40" s="10"/>
      <c r="G40" s="10"/>
      <c r="H40" s="10"/>
      <c r="I40" s="10"/>
      <c r="J40" s="10"/>
      <c r="K40" s="10"/>
      <c r="L40" s="10"/>
      <c r="M40" s="10"/>
      <c r="N40" s="18"/>
      <c r="O40" s="1" t="s">
        <v>17</v>
      </c>
      <c r="P40" s="2"/>
      <c r="Q40" s="2"/>
      <c r="R40" s="2"/>
    </row>
    <row r="41" spans="1:18" ht="13.5" thickBot="1">
      <c r="A41" s="16"/>
      <c r="B41" s="10" t="s">
        <v>4</v>
      </c>
      <c r="C41" s="10"/>
      <c r="D41" s="10"/>
      <c r="E41" s="10" t="s">
        <v>4</v>
      </c>
      <c r="F41" s="10"/>
      <c r="G41" s="10"/>
      <c r="H41" s="10"/>
      <c r="I41" s="10"/>
      <c r="J41" s="10"/>
      <c r="K41" s="14"/>
      <c r="L41" s="10"/>
      <c r="M41" s="10"/>
      <c r="N41" s="18"/>
      <c r="O41" s="3" t="s">
        <v>18</v>
      </c>
      <c r="P41" s="3" t="s">
        <v>19</v>
      </c>
      <c r="Q41" s="4" t="s">
        <v>20</v>
      </c>
      <c r="R41" s="2"/>
    </row>
    <row r="42" spans="1:18" ht="16.5" customHeight="1">
      <c r="A42" s="16"/>
      <c r="B42" s="76" t="s">
        <v>44</v>
      </c>
      <c r="C42" s="76"/>
      <c r="D42" s="76"/>
      <c r="E42" s="76"/>
      <c r="F42" s="76"/>
      <c r="G42" s="76"/>
      <c r="H42" s="76"/>
      <c r="I42" s="76"/>
      <c r="J42" s="76"/>
      <c r="K42" s="27">
        <f>+Q42</f>
        <v>6</v>
      </c>
      <c r="L42" s="11"/>
      <c r="M42" s="10"/>
      <c r="N42" s="13"/>
      <c r="O42" s="89">
        <f>LOG(+$M$20)</f>
        <v>7.365731271401678</v>
      </c>
      <c r="P42" s="90">
        <f>($M$22*$M$23)+(9.36*LOG($Q$42+1))-0.2+($P$25/(0.4+(1094/(($Q$42+1)^5.19))))+(2.32*LOG($M$24*1000))-8.07</f>
        <v>7.372276363083065</v>
      </c>
      <c r="Q42" s="26">
        <v>6</v>
      </c>
      <c r="R42" s="1" t="s">
        <v>21</v>
      </c>
    </row>
    <row r="43" spans="1:18" ht="16.5" customHeight="1">
      <c r="A43" s="16"/>
      <c r="B43" s="76" t="s">
        <v>48</v>
      </c>
      <c r="C43" s="76"/>
      <c r="D43" s="76"/>
      <c r="E43" s="76"/>
      <c r="F43" s="76"/>
      <c r="G43" s="76"/>
      <c r="H43" s="76"/>
      <c r="I43" s="76"/>
      <c r="J43" s="76"/>
      <c r="K43" s="28">
        <f>+Q43</f>
        <v>3.41</v>
      </c>
      <c r="L43" s="11"/>
      <c r="M43" s="10"/>
      <c r="N43" s="13"/>
      <c r="O43" s="91">
        <f>LOG(+$M$20)</f>
        <v>7.365731271401678</v>
      </c>
      <c r="P43" s="90">
        <f>($M$22*$M$23)+(9.36*LOG($Q$43+1))-0.2+($P$25/(0.4+(1094/(($Q$43+1)^5.19))))+(2.32*LOG($M$15*1000))-8.07</f>
        <v>7.262950614636814</v>
      </c>
      <c r="Q43" s="72">
        <v>3.41</v>
      </c>
      <c r="R43" s="1"/>
    </row>
    <row r="44" spans="1:18" ht="16.5" customHeight="1" thickBot="1">
      <c r="A44" s="16"/>
      <c r="B44" s="110" t="s">
        <v>46</v>
      </c>
      <c r="C44" s="110"/>
      <c r="D44" s="110"/>
      <c r="E44" s="110"/>
      <c r="F44" s="110"/>
      <c r="G44" s="110"/>
      <c r="H44" s="110"/>
      <c r="I44" s="110"/>
      <c r="J44" s="110"/>
      <c r="K44" s="28">
        <f>+Q44-K43</f>
        <v>0.9199999999999999</v>
      </c>
      <c r="L44" s="11"/>
      <c r="M44" s="10"/>
      <c r="N44" s="13"/>
      <c r="O44" s="92">
        <f>LOG(+$M$20)</f>
        <v>7.365731271401678</v>
      </c>
      <c r="P44" s="93">
        <f>($M$22*$M$23)+(9.36*LOG($Q$44+1))-0.2+($P$25/(0.4+(1094/(($Q$44+1)^5.19))))+(2.32*LOG($M$16*1000))-8.07</f>
        <v>7.257676945670646</v>
      </c>
      <c r="Q44" s="73">
        <v>4.33</v>
      </c>
      <c r="R44" s="1"/>
    </row>
    <row r="45" spans="1:18" ht="16.5" customHeight="1" thickBot="1">
      <c r="A45" s="16"/>
      <c r="B45" s="110" t="s">
        <v>47</v>
      </c>
      <c r="C45" s="110"/>
      <c r="D45" s="110"/>
      <c r="E45" s="110"/>
      <c r="F45" s="110"/>
      <c r="G45" s="110"/>
      <c r="H45" s="110"/>
      <c r="I45" s="110"/>
      <c r="J45" s="110"/>
      <c r="K45" s="70">
        <f>+K42-(K43+K44)</f>
        <v>1.67</v>
      </c>
      <c r="L45" s="11"/>
      <c r="M45" s="10"/>
      <c r="N45" s="18"/>
      <c r="O45" s="5" t="s">
        <v>22</v>
      </c>
      <c r="P45" s="5" t="s">
        <v>23</v>
      </c>
      <c r="Q45" s="5" t="s">
        <v>24</v>
      </c>
      <c r="R45" s="2"/>
    </row>
    <row r="46" spans="1:15" ht="12.75">
      <c r="A46" s="16"/>
      <c r="B46" s="10"/>
      <c r="C46" s="10"/>
      <c r="D46" s="10"/>
      <c r="E46" s="10"/>
      <c r="F46" s="10"/>
      <c r="G46" s="10"/>
      <c r="H46" s="10"/>
      <c r="I46" s="10"/>
      <c r="J46" s="15"/>
      <c r="K46" s="15"/>
      <c r="L46" s="15"/>
      <c r="M46" s="10"/>
      <c r="N46" s="18"/>
      <c r="O46" s="71"/>
    </row>
    <row r="47" spans="1:15" ht="15.75">
      <c r="A47" s="16"/>
      <c r="B47" s="9" t="s">
        <v>49</v>
      </c>
      <c r="C47" s="10"/>
      <c r="D47" s="10"/>
      <c r="E47" s="10"/>
      <c r="F47" s="10"/>
      <c r="G47" s="10"/>
      <c r="H47" s="10"/>
      <c r="I47" s="10"/>
      <c r="J47" s="15"/>
      <c r="K47" s="15"/>
      <c r="L47" s="15"/>
      <c r="M47" s="10"/>
      <c r="N47" s="18"/>
      <c r="O47" s="88" t="s">
        <v>56</v>
      </c>
    </row>
    <row r="48" spans="1:15" ht="12" customHeight="1">
      <c r="A48" s="16"/>
      <c r="B48" s="9"/>
      <c r="C48" s="10"/>
      <c r="D48" s="10"/>
      <c r="E48" s="10"/>
      <c r="F48" s="10"/>
      <c r="G48" s="10"/>
      <c r="H48" s="10"/>
      <c r="I48" s="10"/>
      <c r="J48" s="15"/>
      <c r="K48" s="15"/>
      <c r="L48" s="15"/>
      <c r="M48" s="10"/>
      <c r="N48" s="18"/>
      <c r="O48" s="71"/>
    </row>
    <row r="49" spans="1:15" ht="13.5" thickBot="1">
      <c r="A49" s="16"/>
      <c r="B49" s="10"/>
      <c r="C49" s="10"/>
      <c r="D49" s="10"/>
      <c r="E49" s="10"/>
      <c r="F49" s="10"/>
      <c r="G49" s="10"/>
      <c r="H49" s="10"/>
      <c r="I49" s="10"/>
      <c r="J49" s="78" t="s">
        <v>53</v>
      </c>
      <c r="K49" s="78" t="s">
        <v>54</v>
      </c>
      <c r="L49" s="15"/>
      <c r="M49" s="10"/>
      <c r="N49" s="18"/>
      <c r="O49" s="71"/>
    </row>
    <row r="50" spans="1:15" ht="16.5" customHeight="1">
      <c r="A50" s="16"/>
      <c r="B50" s="10" t="s">
        <v>50</v>
      </c>
      <c r="C50" s="10"/>
      <c r="D50" s="10"/>
      <c r="E50" s="10"/>
      <c r="F50" s="10"/>
      <c r="G50" s="10"/>
      <c r="H50" s="10"/>
      <c r="I50" s="10"/>
      <c r="J50" s="79">
        <f>+K43/M32*2.54</f>
        <v>19.685</v>
      </c>
      <c r="K50" s="83">
        <f>ROUND(J50,0)</f>
        <v>20</v>
      </c>
      <c r="L50" s="15"/>
      <c r="M50" s="10"/>
      <c r="N50" s="18"/>
      <c r="O50" s="71"/>
    </row>
    <row r="51" spans="1:15" ht="16.5" customHeight="1">
      <c r="A51" s="16"/>
      <c r="B51" s="10" t="s">
        <v>51</v>
      </c>
      <c r="C51" s="10"/>
      <c r="D51" s="10"/>
      <c r="E51" s="10"/>
      <c r="F51" s="10"/>
      <c r="G51" s="10"/>
      <c r="H51" s="10"/>
      <c r="I51" s="10"/>
      <c r="J51" s="80">
        <f>+K44/M33*2.54*M36</f>
        <v>18.36057142857143</v>
      </c>
      <c r="K51" s="84">
        <v>20</v>
      </c>
      <c r="L51" s="15"/>
      <c r="M51" s="10"/>
      <c r="N51" s="18"/>
      <c r="O51" s="71"/>
    </row>
    <row r="52" spans="1:15" ht="16.5" customHeight="1" thickBot="1">
      <c r="A52" s="16"/>
      <c r="B52" s="10" t="s">
        <v>52</v>
      </c>
      <c r="C52" s="10"/>
      <c r="D52" s="10"/>
      <c r="E52" s="10"/>
      <c r="F52" s="10"/>
      <c r="G52" s="10"/>
      <c r="H52" s="10"/>
      <c r="I52" s="10"/>
      <c r="J52" s="81">
        <f>+K45/M34*2.54*M37</f>
        <v>42.418000000000006</v>
      </c>
      <c r="K52" s="85">
        <v>35</v>
      </c>
      <c r="L52" s="15"/>
      <c r="M52" s="10"/>
      <c r="N52" s="18"/>
      <c r="O52" s="71"/>
    </row>
    <row r="53" spans="1:15" ht="16.5" customHeight="1" thickBot="1">
      <c r="A53" s="16"/>
      <c r="B53" s="10" t="s">
        <v>55</v>
      </c>
      <c r="C53" s="10"/>
      <c r="D53" s="10"/>
      <c r="E53" s="10"/>
      <c r="F53" s="10"/>
      <c r="G53" s="10"/>
      <c r="H53" s="10"/>
      <c r="I53" s="10"/>
      <c r="J53" s="82"/>
      <c r="K53" s="86">
        <f>+SUM(K50:K52)</f>
        <v>75</v>
      </c>
      <c r="L53" s="15"/>
      <c r="M53" s="10"/>
      <c r="N53" s="18"/>
      <c r="O53" s="71"/>
    </row>
    <row r="54" spans="1:14" ht="12.75">
      <c r="A54" s="16"/>
      <c r="B54" s="10"/>
      <c r="C54" s="10"/>
      <c r="D54" s="10"/>
      <c r="E54" s="10"/>
      <c r="F54" s="10"/>
      <c r="G54" s="10"/>
      <c r="H54" s="10"/>
      <c r="I54" s="15"/>
      <c r="J54" s="15"/>
      <c r="K54" s="15"/>
      <c r="L54" s="15"/>
      <c r="M54" s="10"/>
      <c r="N54" s="18"/>
    </row>
    <row r="55" spans="1:14" ht="12.75">
      <c r="A55" s="29"/>
      <c r="B55" s="30" t="s">
        <v>29</v>
      </c>
      <c r="C55" s="30"/>
      <c r="D55" s="30"/>
      <c r="E55" s="31"/>
      <c r="F55" s="31"/>
      <c r="G55" s="32"/>
      <c r="H55" s="32"/>
      <c r="I55" s="32"/>
      <c r="J55" s="32"/>
      <c r="K55" s="32"/>
      <c r="L55" s="32"/>
      <c r="M55" s="32"/>
      <c r="N55" s="33"/>
    </row>
    <row r="56" spans="1:15" ht="12.75">
      <c r="A56" s="16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8"/>
      <c r="O56" s="8"/>
    </row>
    <row r="57" spans="1:15" ht="9.75" customHeight="1" thickBot="1">
      <c r="A57" s="16"/>
      <c r="B57" s="100"/>
      <c r="C57" s="100"/>
      <c r="D57" s="100"/>
      <c r="E57" s="100"/>
      <c r="F57" s="100"/>
      <c r="G57" s="100"/>
      <c r="H57" s="100"/>
      <c r="I57" s="100"/>
      <c r="J57" s="100"/>
      <c r="K57" s="13"/>
      <c r="L57" s="13"/>
      <c r="M57" s="13"/>
      <c r="N57" s="18"/>
      <c r="O57" s="8"/>
    </row>
    <row r="58" spans="1:14" ht="12.75">
      <c r="A58" s="7"/>
      <c r="B58" s="101" t="s">
        <v>60</v>
      </c>
      <c r="C58" s="102"/>
      <c r="D58" s="102"/>
      <c r="E58" s="102"/>
      <c r="F58" s="102"/>
      <c r="G58" s="103" t="s">
        <v>61</v>
      </c>
      <c r="H58" s="102"/>
      <c r="I58" s="102"/>
      <c r="J58" s="104"/>
      <c r="N58" s="7"/>
    </row>
    <row r="59" spans="2:10" ht="13.5" thickBot="1">
      <c r="B59" s="105"/>
      <c r="C59" s="106"/>
      <c r="D59" s="106"/>
      <c r="E59" s="106"/>
      <c r="F59" s="106"/>
      <c r="G59" s="107" t="s">
        <v>62</v>
      </c>
      <c r="H59" s="106"/>
      <c r="I59" s="106"/>
      <c r="J59" s="108"/>
    </row>
  </sheetData>
  <sheetProtection/>
  <mergeCells count="4">
    <mergeCell ref="B2:M2"/>
    <mergeCell ref="B3:M3"/>
    <mergeCell ref="B44:J44"/>
    <mergeCell ref="B45:J45"/>
  </mergeCells>
  <printOptions horizontalCentered="1" verticalCentered="1"/>
  <pageMargins left="1" right="1" top="1" bottom="1" header="0.511811023622047" footer="0.511811023622047"/>
  <pageSetup fitToHeight="1" fitToWidth="1" horizontalDpi="300" verticalDpi="3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CAMINEROS CONSULTING ENGINEERS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 DEL AGUILA</dc:creator>
  <cp:keywords/>
  <dc:description/>
  <cp:lastModifiedBy>Armadillo</cp:lastModifiedBy>
  <cp:lastPrinted>2004-10-18T07:12:24Z</cp:lastPrinted>
  <dcterms:created xsi:type="dcterms:W3CDTF">1997-10-16T02:12:17Z</dcterms:created>
  <dcterms:modified xsi:type="dcterms:W3CDTF">2011-07-03T13:57:25Z</dcterms:modified>
  <cp:category/>
  <cp:version/>
  <cp:contentType/>
  <cp:contentStatus/>
</cp:coreProperties>
</file>