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COSHOR" sheetId="1" r:id="rId1"/>
    <sheet name="Hoja1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<sst xmlns="http://schemas.openxmlformats.org/spreadsheetml/2006/main" count="302" uniqueCount="87">
  <si>
    <t>HORAS</t>
  </si>
  <si>
    <t>LITRO</t>
  </si>
  <si>
    <t>(Pm) PRECIO DE LA MAQUINA</t>
  </si>
  <si>
    <t>(Vn)  PRECIO DE LAS LLANTAS</t>
  </si>
  <si>
    <t>(Va)  VALOR DE ADQUISICION</t>
  </si>
  <si>
    <t>(Vr)   VALOR DE RESCATE</t>
  </si>
  <si>
    <t>(Ve)  VIDA ECONOMICA</t>
  </si>
  <si>
    <t>( s )  PRIMA ANUAL PROMEDIO</t>
  </si>
  <si>
    <t>(IC)   INSTRUMENTOS DE CAPTACION</t>
  </si>
  <si>
    <t>( i )   TASA DE INTERES ANUAL</t>
  </si>
  <si>
    <t>(Ha)  HORAS EFECTIVAS POR AÑO</t>
  </si>
  <si>
    <t>( Q )  MANTENIMIENTO MAYOR Y MENOR</t>
  </si>
  <si>
    <t>$</t>
  </si>
  <si>
    <t>%</t>
  </si>
  <si>
    <t>% (Va)   $</t>
  </si>
  <si>
    <t>( Hpop) POTENCIA DE OPERACIÓN</t>
  </si>
  <si>
    <t>( HP )  POTENCIA NOMINAL</t>
  </si>
  <si>
    <t>( Fo )   FACTOR DE OPERACIÓN</t>
  </si>
  <si>
    <t>H:P:</t>
  </si>
  <si>
    <t>TURNO</t>
  </si>
  <si>
    <t>LITROS</t>
  </si>
  <si>
    <t>I.-CARGOS FIJOS:</t>
  </si>
  <si>
    <t>D= (Va-Vr) / Ve</t>
  </si>
  <si>
    <t xml:space="preserve">     I= (Va+Vr) i / 2 Ha</t>
  </si>
  <si>
    <t>$=</t>
  </si>
  <si>
    <t xml:space="preserve">     S= (Va+Vr) s / 2 Ha</t>
  </si>
  <si>
    <t xml:space="preserve">       T= Q x D</t>
  </si>
  <si>
    <t xml:space="preserve">   I.1.-  DEPRECIACION</t>
  </si>
  <si>
    <t xml:space="preserve">   I.2.-  INVERSION</t>
  </si>
  <si>
    <t xml:space="preserve">   I.4.-  MANTENIMIENTO</t>
  </si>
  <si>
    <t>( CC )  COEFICIENTE DE COMBUSTIBLE</t>
  </si>
  <si>
    <t>( Pc )   PRECIO DEL COMBUSTIBLE</t>
  </si>
  <si>
    <t>(  C  )   CAPACIDAD DEL CARTER</t>
  </si>
  <si>
    <t>(   t  )   HORAS ENTRE CAMBIO DE LUBRICANTE</t>
  </si>
  <si>
    <t>( CL )   COEFICIENTE DE LUBRICANTE</t>
  </si>
  <si>
    <t>( PL )   PRECIO DEL LUBRICANTE</t>
  </si>
  <si>
    <t>( HV )   VIDA DE LAS LLANTAS</t>
  </si>
  <si>
    <t>(  H  )   HORAS EFECTIVAS POR TURNO</t>
  </si>
  <si>
    <t>( So )   SALARIOS POR TURNO</t>
  </si>
  <si>
    <t>( I ) SUMA CARGOS FIJOS</t>
  </si>
  <si>
    <t>II.-CONSUMOS</t>
  </si>
  <si>
    <t xml:space="preserve">   II.1.-  COMBUSTIBLES</t>
  </si>
  <si>
    <t xml:space="preserve">   II.2.-  OTRAS FUENTES DE ENERGIA</t>
  </si>
  <si>
    <t xml:space="preserve">   I.3.-  SEGUROS</t>
  </si>
  <si>
    <t xml:space="preserve">   II.3.-  LUBRICANTES</t>
  </si>
  <si>
    <t xml:space="preserve">   II.4.-  LLANTAS</t>
  </si>
  <si>
    <t xml:space="preserve">      E= CC x Hpop x PC</t>
  </si>
  <si>
    <t xml:space="preserve">     </t>
  </si>
  <si>
    <t xml:space="preserve">                 AI= ((C/t) + (CLxHpop)) x PL</t>
  </si>
  <si>
    <t xml:space="preserve">        N= Vn/ Hv</t>
  </si>
  <si>
    <t>III.-OPERACIÓN</t>
  </si>
  <si>
    <t>CATEGORIAS</t>
  </si>
  <si>
    <t>CANTIDAD</t>
  </si>
  <si>
    <t>S. REAL</t>
  </si>
  <si>
    <t>IMPORTE</t>
  </si>
  <si>
    <t>( So )= $</t>
  </si>
  <si>
    <t xml:space="preserve">   III.1.-  OPERACIÓN</t>
  </si>
  <si>
    <t>Co= So/ H</t>
  </si>
  <si>
    <t>RAZON SOCIAL DEL LICITANTE</t>
  </si>
  <si>
    <t>DOCUMENTO</t>
  </si>
  <si>
    <t>AE 8</t>
  </si>
  <si>
    <t>HOJA:</t>
  </si>
  <si>
    <t>DE:</t>
  </si>
  <si>
    <t>LICITACION No.</t>
  </si>
  <si>
    <t>PARA:</t>
  </si>
  <si>
    <t>DETERMINACION DE LOS COSTOS HORARIOS DEL EQUIPO</t>
  </si>
  <si>
    <t>EQUIPO No.</t>
  </si>
  <si>
    <t>CLASIFICACION:</t>
  </si>
  <si>
    <t>DESCRIPCION DEL EQUIPO:</t>
  </si>
  <si>
    <t>COSTO DIRECTO POR HORA ( I )+ ( II )+ ( III )= $</t>
  </si>
  <si>
    <t>DATOS GENERALES:</t>
  </si>
  <si>
    <t>TIPO DE COMBUSTIBLE:</t>
  </si>
  <si>
    <t>DIESEL</t>
  </si>
  <si>
    <t>GASOLINA</t>
  </si>
  <si>
    <t>OTRO</t>
  </si>
  <si>
    <t>FIRMA DEL LICITANTE</t>
  </si>
  <si>
    <t>X</t>
  </si>
  <si>
    <t>C.P.P.</t>
  </si>
  <si>
    <t>( II ) SUMA CARGOS DE CONSUMO</t>
  </si>
  <si>
    <t>( III ) SUMA CARGOS POR OPERACIÓN</t>
  </si>
  <si>
    <t>CONTRATACION DE OBRA PUBLICA</t>
  </si>
  <si>
    <t>GERENCIA DE:</t>
  </si>
  <si>
    <t>REVOLVEDORA</t>
  </si>
  <si>
    <t>REVOLVEDORA 3  1/2 S DE UN SACO</t>
  </si>
  <si>
    <t>OPERADOR DE EQ. MENOR</t>
  </si>
  <si>
    <t>Vibrador de concreto</t>
  </si>
  <si>
    <t>VIBRADOR DE CONCRETO   DE 6 HP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</si>
</sst>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00"/>
    <numFmt numFmtId="181" formatCode="#,##0.0000"/>
    <numFmt numFmtId="182" formatCode="#,##0.00000"/>
    <numFmt numFmtId="183" formatCode="0.0000"/>
    <numFmt numFmtId="184" formatCode="0.00000"/>
    <numFmt numFmtId="185" formatCode="0.000000"/>
    <numFmt numFmtId="186" formatCode="0.0%"/>
    <numFmt numFmtId="187" formatCode="&quot;$&quot;#,##0.00000_);\(&quot;$&quot;#,##0.00000\)"/>
    <numFmt numFmtId="188" formatCode="&quot;$&quot;#,##0.0_);\(&quot;$&quot;#,##0.0\)"/>
    <numFmt numFmtId="189" formatCode="&quot;$&quot;#,##0.000_);\(&quot;$&quot;#,##0.000\)"/>
    <numFmt numFmtId="190" formatCode="&quot;$&quot;#,##0.00"/>
    <numFmt numFmtId="191" formatCode="0.0"/>
    <numFmt numFmtId="192" formatCode="0.000"/>
    <numFmt numFmtId="193" formatCode="#,##0.000000"/>
    <numFmt numFmtId="194" formatCode="0.0000000"/>
  </numFmts>
  <fonts count="10">
    <font>
      <sz val="10"/>
      <name val="Univers(w1)"/>
      <family val="0"/>
    </font>
    <font>
      <b/>
      <sz val="10"/>
      <name val="Univers(w1)"/>
      <family val="0"/>
    </font>
    <font>
      <i/>
      <sz val="10"/>
      <name val="Univers(w1)"/>
      <family val="0"/>
    </font>
    <font>
      <b/>
      <i/>
      <sz val="10"/>
      <name val="Univers(w1)"/>
      <family val="0"/>
    </font>
    <font>
      <sz val="8"/>
      <name val="Univers(w1)"/>
      <family val="0"/>
    </font>
    <font>
      <b/>
      <sz val="8"/>
      <name val="Univers(w1)"/>
      <family val="0"/>
    </font>
    <font>
      <sz val="8"/>
      <color indexed="12"/>
      <name val="Univers(w1)"/>
      <family val="0"/>
    </font>
    <font>
      <sz val="10"/>
      <color indexed="12"/>
      <name val="Univers(w1)"/>
      <family val="0"/>
    </font>
    <font>
      <sz val="8"/>
      <color indexed="8"/>
      <name val="Univers(w1)"/>
      <family val="0"/>
    </font>
    <font>
      <b/>
      <sz val="8"/>
      <color indexed="12"/>
      <name val="Univers(w1)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right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5" fillId="0" borderId="5" xfId="0" applyFont="1" applyBorder="1" applyAlignment="1">
      <alignment/>
    </xf>
    <xf numFmtId="0" fontId="0" fillId="0" borderId="17" xfId="0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9" fontId="6" fillId="0" borderId="15" xfId="0" applyNumberFormat="1" applyFont="1" applyBorder="1" applyAlignment="1">
      <alignment horizontal="center"/>
    </xf>
    <xf numFmtId="184" fontId="6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0" fillId="0" borderId="5" xfId="0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7" fillId="0" borderId="5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17" fontId="7" fillId="0" borderId="1" xfId="0" applyNumberFormat="1" applyFont="1" applyBorder="1" applyAlignment="1">
      <alignment/>
    </xf>
    <xf numFmtId="2" fontId="6" fillId="0" borderId="19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" fontId="6" fillId="0" borderId="15" xfId="0" applyNumberFormat="1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2" fontId="8" fillId="0" borderId="13" xfId="0" applyNumberFormat="1" applyFont="1" applyBorder="1" applyAlignment="1">
      <alignment horizontal="right"/>
    </xf>
    <xf numFmtId="2" fontId="8" fillId="0" borderId="7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4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" fontId="6" fillId="0" borderId="14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="75" zoomScaleNormal="75" workbookViewId="0" topLeftCell="D46">
      <selection activeCell="I100" sqref="I100"/>
    </sheetView>
  </sheetViews>
  <sheetFormatPr defaultColWidth="11.00390625" defaultRowHeight="12.75"/>
  <cols>
    <col min="2" max="2" width="13.625" style="0" customWidth="1"/>
    <col min="3" max="3" width="14.00390625" style="0" customWidth="1"/>
    <col min="4" max="4" width="10.125" style="0" customWidth="1"/>
    <col min="5" max="5" width="17.00390625" style="0" customWidth="1"/>
    <col min="6" max="6" width="46.125" style="0" customWidth="1"/>
    <col min="7" max="7" width="11.875" style="0" customWidth="1"/>
    <col min="8" max="8" width="10.00390625" style="0" customWidth="1"/>
  </cols>
  <sheetData>
    <row r="1" spans="1:8" ht="16.5" customHeight="1" thickTop="1">
      <c r="A1" s="27"/>
      <c r="B1" s="30" t="s">
        <v>81</v>
      </c>
      <c r="C1" s="6"/>
      <c r="D1" s="6"/>
      <c r="E1" s="30" t="s">
        <v>63</v>
      </c>
      <c r="F1" s="6"/>
      <c r="G1" s="90" t="s">
        <v>59</v>
      </c>
      <c r="H1" s="123"/>
    </row>
    <row r="2" spans="1:8" ht="16.5" customHeight="1">
      <c r="A2" s="14"/>
      <c r="B2" s="115" t="s">
        <v>80</v>
      </c>
      <c r="C2" s="87"/>
      <c r="D2" s="88"/>
      <c r="E2" s="31" t="s">
        <v>64</v>
      </c>
      <c r="F2" s="3"/>
      <c r="G2" s="116" t="s">
        <v>60</v>
      </c>
      <c r="H2" s="117"/>
    </row>
    <row r="3" spans="1:8" ht="16.5" customHeight="1">
      <c r="A3" s="14"/>
      <c r="B3" s="14"/>
      <c r="C3" s="3"/>
      <c r="D3" s="3"/>
      <c r="E3" s="14"/>
      <c r="F3" s="3"/>
      <c r="G3" s="32"/>
      <c r="H3" s="33"/>
    </row>
    <row r="4" spans="1:8" ht="16.5" customHeight="1" thickBot="1">
      <c r="A4" s="15"/>
      <c r="B4" s="15"/>
      <c r="C4" s="4"/>
      <c r="D4" s="4"/>
      <c r="E4" s="118"/>
      <c r="F4" s="119"/>
      <c r="G4" s="34"/>
      <c r="H4" s="35"/>
    </row>
    <row r="5" spans="1:8" ht="16.5" customHeight="1" thickTop="1">
      <c r="A5" s="14"/>
      <c r="B5" s="3"/>
      <c r="C5" s="3"/>
      <c r="D5" s="3"/>
      <c r="E5" s="14"/>
      <c r="F5" s="3"/>
      <c r="G5" s="31" t="s">
        <v>61</v>
      </c>
      <c r="H5" s="36"/>
    </row>
    <row r="6" spans="1:8" ht="16.5" customHeight="1">
      <c r="A6" s="14"/>
      <c r="B6" s="3"/>
      <c r="C6" s="3"/>
      <c r="D6" s="3"/>
      <c r="E6" s="14"/>
      <c r="F6" s="3"/>
      <c r="G6" s="31" t="s">
        <v>62</v>
      </c>
      <c r="H6" s="36"/>
    </row>
    <row r="7" spans="1:8" ht="16.5" customHeight="1" thickBot="1">
      <c r="A7" s="120" t="s">
        <v>58</v>
      </c>
      <c r="B7" s="121"/>
      <c r="C7" s="121"/>
      <c r="D7" s="122"/>
      <c r="E7" s="120" t="s">
        <v>75</v>
      </c>
      <c r="F7" s="122"/>
      <c r="G7" s="15"/>
      <c r="H7" s="22"/>
    </row>
    <row r="8" spans="1:8" ht="16.5" customHeight="1" thickBot="1" thickTop="1">
      <c r="A8" s="105" t="s">
        <v>65</v>
      </c>
      <c r="B8" s="106"/>
      <c r="C8" s="106"/>
      <c r="D8" s="106"/>
      <c r="E8" s="106"/>
      <c r="F8" s="106"/>
      <c r="G8" s="106"/>
      <c r="H8" s="107"/>
    </row>
    <row r="9" ht="16.5" customHeight="1" thickBot="1" thickTop="1">
      <c r="D9" s="2"/>
    </row>
    <row r="10" spans="1:8" ht="16.5" customHeight="1" thickTop="1">
      <c r="A10" s="30" t="s">
        <v>66</v>
      </c>
      <c r="B10" s="67">
        <v>1</v>
      </c>
      <c r="C10" s="108" t="s">
        <v>67</v>
      </c>
      <c r="D10" s="91"/>
      <c r="E10" s="39"/>
      <c r="F10" s="40" t="s">
        <v>68</v>
      </c>
      <c r="G10" s="109"/>
      <c r="H10" s="110"/>
    </row>
    <row r="11" spans="1:8" ht="16.5" customHeight="1" thickBot="1">
      <c r="A11" s="15"/>
      <c r="B11" s="73">
        <v>37104</v>
      </c>
      <c r="C11" s="111" t="s">
        <v>82</v>
      </c>
      <c r="D11" s="112"/>
      <c r="E11" s="113"/>
      <c r="F11" s="111" t="s">
        <v>83</v>
      </c>
      <c r="G11" s="112"/>
      <c r="H11" s="114"/>
    </row>
    <row r="12" spans="1:8" ht="16.5" customHeight="1" thickTop="1">
      <c r="A12" s="99" t="s">
        <v>70</v>
      </c>
      <c r="B12" s="100"/>
      <c r="C12" s="3"/>
      <c r="D12" s="21"/>
      <c r="E12" s="3"/>
      <c r="F12" s="3"/>
      <c r="G12" s="3"/>
      <c r="H12" s="28"/>
    </row>
    <row r="13" spans="1:8" ht="16.5" customHeight="1">
      <c r="A13" s="31"/>
      <c r="B13" s="3"/>
      <c r="C13" s="3"/>
      <c r="D13" s="21"/>
      <c r="E13" s="3"/>
      <c r="F13" s="3"/>
      <c r="G13" s="3"/>
      <c r="H13" s="28"/>
    </row>
    <row r="14" spans="1:8" ht="16.5" customHeight="1" thickBot="1">
      <c r="A14" s="101" t="s">
        <v>71</v>
      </c>
      <c r="B14" s="102"/>
      <c r="C14" s="62"/>
      <c r="D14" s="29" t="s">
        <v>72</v>
      </c>
      <c r="E14" s="52"/>
      <c r="F14" s="51" t="s">
        <v>73</v>
      </c>
      <c r="G14" s="52" t="s">
        <v>76</v>
      </c>
      <c r="H14" s="53" t="s">
        <v>74</v>
      </c>
    </row>
    <row r="15" spans="1:8" ht="16.5" customHeight="1" thickTop="1">
      <c r="A15" s="30" t="s">
        <v>2</v>
      </c>
      <c r="B15" s="6"/>
      <c r="C15" s="6"/>
      <c r="D15" s="7" t="s">
        <v>12</v>
      </c>
      <c r="E15" s="55">
        <v>12500</v>
      </c>
      <c r="F15" s="30" t="s">
        <v>16</v>
      </c>
      <c r="G15" s="63">
        <v>8</v>
      </c>
      <c r="H15" s="43" t="s">
        <v>18</v>
      </c>
    </row>
    <row r="16" spans="1:8" ht="16.5" customHeight="1">
      <c r="A16" s="31" t="s">
        <v>3</v>
      </c>
      <c r="D16" s="5" t="s">
        <v>12</v>
      </c>
      <c r="E16" s="56">
        <v>650</v>
      </c>
      <c r="F16" s="31" t="s">
        <v>17</v>
      </c>
      <c r="G16" s="64">
        <v>0.75</v>
      </c>
      <c r="H16" s="44"/>
    </row>
    <row r="17" spans="1:8" ht="16.5" customHeight="1">
      <c r="A17" s="31" t="s">
        <v>4</v>
      </c>
      <c r="D17" s="5" t="s">
        <v>12</v>
      </c>
      <c r="E17" s="56">
        <f>E15-E16</f>
        <v>11850</v>
      </c>
      <c r="F17" s="31" t="s">
        <v>15</v>
      </c>
      <c r="G17" s="59">
        <f>G15*G16</f>
        <v>6</v>
      </c>
      <c r="H17" s="44" t="s">
        <v>18</v>
      </c>
    </row>
    <row r="18" spans="1:8" ht="16.5" customHeight="1">
      <c r="A18" s="31" t="s">
        <v>5</v>
      </c>
      <c r="C18" s="57">
        <v>10</v>
      </c>
      <c r="D18" s="41" t="s">
        <v>14</v>
      </c>
      <c r="E18" s="56">
        <f>E17*(C18/100)</f>
        <v>1185</v>
      </c>
      <c r="F18" s="31" t="s">
        <v>30</v>
      </c>
      <c r="G18" s="65">
        <v>0.15</v>
      </c>
      <c r="H18" s="44"/>
    </row>
    <row r="19" spans="1:8" ht="16.5" customHeight="1">
      <c r="A19" s="31" t="s">
        <v>6</v>
      </c>
      <c r="C19" s="54"/>
      <c r="D19" s="58">
        <v>3600</v>
      </c>
      <c r="E19" s="42" t="s">
        <v>0</v>
      </c>
      <c r="F19" s="31" t="s">
        <v>31</v>
      </c>
      <c r="G19" s="59">
        <v>4.7</v>
      </c>
      <c r="H19" s="44" t="s">
        <v>1</v>
      </c>
    </row>
    <row r="20" spans="1:8" ht="16.5" customHeight="1">
      <c r="A20" s="31" t="s">
        <v>8</v>
      </c>
      <c r="D20" s="59" t="s">
        <v>77</v>
      </c>
      <c r="E20" s="42"/>
      <c r="F20" s="31" t="s">
        <v>32</v>
      </c>
      <c r="G20" s="59">
        <v>2</v>
      </c>
      <c r="H20" s="44" t="s">
        <v>20</v>
      </c>
    </row>
    <row r="21" spans="1:8" ht="16.5" customHeight="1">
      <c r="A21" s="31" t="s">
        <v>9</v>
      </c>
      <c r="D21" s="60">
        <v>8.24</v>
      </c>
      <c r="E21" s="42" t="s">
        <v>13</v>
      </c>
      <c r="F21" s="31" t="s">
        <v>33</v>
      </c>
      <c r="G21" s="59">
        <v>50</v>
      </c>
      <c r="H21" s="44" t="s">
        <v>0</v>
      </c>
    </row>
    <row r="22" spans="1:8" ht="16.5" customHeight="1">
      <c r="A22" s="31" t="s">
        <v>10</v>
      </c>
      <c r="D22" s="61">
        <v>1200</v>
      </c>
      <c r="E22" s="42" t="s">
        <v>0</v>
      </c>
      <c r="F22" s="31" t="s">
        <v>34</v>
      </c>
      <c r="G22" s="65">
        <v>0.0015</v>
      </c>
      <c r="H22" s="44"/>
    </row>
    <row r="23" spans="1:8" ht="16.5" customHeight="1">
      <c r="A23" s="31" t="s">
        <v>7</v>
      </c>
      <c r="D23" s="60">
        <v>3</v>
      </c>
      <c r="E23" s="42" t="s">
        <v>13</v>
      </c>
      <c r="F23" s="31" t="s">
        <v>35</v>
      </c>
      <c r="G23" s="60">
        <v>17</v>
      </c>
      <c r="H23" s="44" t="s">
        <v>1</v>
      </c>
    </row>
    <row r="24" spans="1:8" ht="16.5" customHeight="1">
      <c r="A24" s="31" t="s">
        <v>11</v>
      </c>
      <c r="D24" s="60">
        <v>50</v>
      </c>
      <c r="E24" s="42" t="s">
        <v>13</v>
      </c>
      <c r="F24" s="31" t="s">
        <v>36</v>
      </c>
      <c r="G24" s="59">
        <v>2000</v>
      </c>
      <c r="H24" s="44" t="s">
        <v>0</v>
      </c>
    </row>
    <row r="25" spans="1:8" ht="16.5" customHeight="1">
      <c r="A25" s="8"/>
      <c r="D25" s="2"/>
      <c r="F25" s="31" t="s">
        <v>37</v>
      </c>
      <c r="G25" s="60">
        <v>8</v>
      </c>
      <c r="H25" s="44" t="s">
        <v>0</v>
      </c>
    </row>
    <row r="26" spans="1:8" ht="16.5" customHeight="1">
      <c r="A26" s="14"/>
      <c r="D26" s="2"/>
      <c r="F26" s="31" t="s">
        <v>38</v>
      </c>
      <c r="G26" s="71">
        <v>98.47</v>
      </c>
      <c r="H26" s="44" t="s">
        <v>19</v>
      </c>
    </row>
    <row r="27" spans="1:8" ht="16.5" customHeight="1" thickBot="1">
      <c r="A27" s="15"/>
      <c r="B27" s="4"/>
      <c r="C27" s="4"/>
      <c r="D27" s="10"/>
      <c r="E27" s="4"/>
      <c r="F27" s="11"/>
      <c r="G27" s="12"/>
      <c r="H27" s="13"/>
    </row>
    <row r="28" spans="4:8" ht="16.5" customHeight="1" thickBot="1" thickTop="1">
      <c r="D28" s="2"/>
      <c r="F28" s="9"/>
      <c r="G28" s="1"/>
      <c r="H28" s="1"/>
    </row>
    <row r="29" spans="1:8" ht="16.5" customHeight="1" thickBot="1" thickTop="1">
      <c r="A29" s="47" t="s">
        <v>21</v>
      </c>
      <c r="B29" s="16"/>
      <c r="C29" s="16"/>
      <c r="D29" s="17"/>
      <c r="E29" s="16"/>
      <c r="F29" s="18"/>
      <c r="G29" s="18"/>
      <c r="H29" s="19"/>
    </row>
    <row r="30" spans="1:8" ht="16.5" customHeight="1" thickTop="1">
      <c r="A30" s="30" t="s">
        <v>27</v>
      </c>
      <c r="B30" s="20"/>
      <c r="C30" s="40"/>
      <c r="D30" s="38" t="s">
        <v>22</v>
      </c>
      <c r="E30" s="6"/>
      <c r="F30" s="48" t="s">
        <v>24</v>
      </c>
      <c r="G30" s="103">
        <f>(E17-E18)/D19</f>
        <v>2.9625</v>
      </c>
      <c r="H30" s="104"/>
    </row>
    <row r="31" spans="1:8" ht="16.5" customHeight="1">
      <c r="A31" s="31" t="s">
        <v>28</v>
      </c>
      <c r="B31" s="9"/>
      <c r="C31" s="45"/>
      <c r="D31" s="46" t="s">
        <v>23</v>
      </c>
      <c r="E31" s="3"/>
      <c r="F31" s="49" t="s">
        <v>24</v>
      </c>
      <c r="G31" s="76">
        <f>((E17+E18)*(D21/100))/(2*D22)</f>
        <v>0.447535</v>
      </c>
      <c r="H31" s="77"/>
    </row>
    <row r="32" spans="1:8" ht="16.5" customHeight="1">
      <c r="A32" s="31" t="s">
        <v>43</v>
      </c>
      <c r="B32" s="9"/>
      <c r="C32" s="45"/>
      <c r="D32" s="46" t="s">
        <v>25</v>
      </c>
      <c r="E32" s="3"/>
      <c r="F32" s="49" t="s">
        <v>24</v>
      </c>
      <c r="G32" s="76">
        <f>((E17+E18)*(D23/100))/(2*D22)</f>
        <v>0.1629375</v>
      </c>
      <c r="H32" s="77"/>
    </row>
    <row r="33" spans="1:8" ht="16.5" customHeight="1">
      <c r="A33" s="31" t="s">
        <v>29</v>
      </c>
      <c r="B33" s="9"/>
      <c r="C33" s="75" t="s">
        <v>26</v>
      </c>
      <c r="D33" s="75"/>
      <c r="E33" s="3"/>
      <c r="F33" s="49" t="s">
        <v>24</v>
      </c>
      <c r="G33" s="98">
        <f>(D24/100)*G30</f>
        <v>1.48125</v>
      </c>
      <c r="H33" s="74"/>
    </row>
    <row r="34" spans="1:8" ht="16.5" customHeight="1" thickBot="1">
      <c r="A34" s="14"/>
      <c r="B34" s="3"/>
      <c r="C34" s="3"/>
      <c r="D34" s="21"/>
      <c r="E34" s="3"/>
      <c r="F34" s="3"/>
      <c r="G34" s="52"/>
      <c r="H34" s="68"/>
    </row>
    <row r="35" spans="1:8" ht="16.5" customHeight="1" thickBot="1" thickTop="1">
      <c r="A35" s="15"/>
      <c r="B35" s="4"/>
      <c r="C35" s="4"/>
      <c r="D35" s="10"/>
      <c r="E35" s="4"/>
      <c r="F35" s="29" t="s">
        <v>39</v>
      </c>
      <c r="G35" s="78">
        <f>SUM(G30:H34)</f>
        <v>5.0542225</v>
      </c>
      <c r="H35" s="79"/>
    </row>
    <row r="36" ht="16.5" customHeight="1" thickBot="1" thickTop="1">
      <c r="D36" s="2"/>
    </row>
    <row r="37" spans="1:8" ht="16.5" customHeight="1" thickBot="1" thickTop="1">
      <c r="A37" s="47" t="s">
        <v>40</v>
      </c>
      <c r="B37" s="16"/>
      <c r="C37" s="16"/>
      <c r="D37" s="17"/>
      <c r="E37" s="16"/>
      <c r="F37" s="18"/>
      <c r="G37" s="18"/>
      <c r="H37" s="19"/>
    </row>
    <row r="38" spans="1:8" ht="16.5" customHeight="1" thickTop="1">
      <c r="A38" s="30" t="s">
        <v>41</v>
      </c>
      <c r="B38" s="20"/>
      <c r="C38" s="40"/>
      <c r="D38" s="38" t="s">
        <v>46</v>
      </c>
      <c r="E38" s="6"/>
      <c r="F38" s="48" t="s">
        <v>24</v>
      </c>
      <c r="G38" s="96">
        <f>G18*G17*G19</f>
        <v>4.2299999999999995</v>
      </c>
      <c r="H38" s="97"/>
    </row>
    <row r="39" spans="1:8" ht="16.5" customHeight="1">
      <c r="A39" s="31" t="s">
        <v>42</v>
      </c>
      <c r="B39" s="9"/>
      <c r="C39" s="45"/>
      <c r="D39" s="46" t="s">
        <v>47</v>
      </c>
      <c r="E39" s="3"/>
      <c r="F39" s="49" t="s">
        <v>24</v>
      </c>
      <c r="G39" s="98"/>
      <c r="H39" s="74"/>
    </row>
    <row r="40" spans="1:8" ht="16.5" customHeight="1">
      <c r="A40" s="31" t="s">
        <v>44</v>
      </c>
      <c r="B40" s="9"/>
      <c r="C40" s="45"/>
      <c r="D40" s="46" t="s">
        <v>48</v>
      </c>
      <c r="E40" s="3"/>
      <c r="F40" s="49" t="s">
        <v>24</v>
      </c>
      <c r="G40" s="98">
        <f>((G20/G21)+(G22*G17))*G23</f>
        <v>0.8330000000000001</v>
      </c>
      <c r="H40" s="74"/>
    </row>
    <row r="41" spans="1:8" ht="16.5" customHeight="1">
      <c r="A41" s="31" t="s">
        <v>45</v>
      </c>
      <c r="B41" s="9"/>
      <c r="C41" s="75" t="s">
        <v>49</v>
      </c>
      <c r="D41" s="75"/>
      <c r="E41" s="3"/>
      <c r="F41" s="49" t="s">
        <v>24</v>
      </c>
      <c r="G41" s="98">
        <f>E16/G24</f>
        <v>0.325</v>
      </c>
      <c r="H41" s="74"/>
    </row>
    <row r="42" spans="1:8" ht="16.5" customHeight="1" thickBot="1">
      <c r="A42" s="14"/>
      <c r="B42" s="3"/>
      <c r="C42" s="3"/>
      <c r="D42" s="21"/>
      <c r="E42" s="3"/>
      <c r="F42" s="3"/>
      <c r="G42" s="69"/>
      <c r="H42" s="70"/>
    </row>
    <row r="43" spans="1:8" ht="16.5" customHeight="1" thickBot="1" thickTop="1">
      <c r="A43" s="15"/>
      <c r="B43" s="4"/>
      <c r="C43" s="4"/>
      <c r="D43" s="10"/>
      <c r="E43" s="4"/>
      <c r="F43" s="29" t="s">
        <v>78</v>
      </c>
      <c r="G43" s="81">
        <f>SUM(G38:H42)</f>
        <v>5.388</v>
      </c>
      <c r="H43" s="82"/>
    </row>
    <row r="44" ht="16.5" customHeight="1" thickBot="1" thickTop="1">
      <c r="D44" s="2"/>
    </row>
    <row r="45" spans="1:8" ht="16.5" customHeight="1" thickBot="1" thickTop="1">
      <c r="A45" s="47" t="s">
        <v>50</v>
      </c>
      <c r="B45" s="16"/>
      <c r="C45" s="16"/>
      <c r="D45" s="17"/>
      <c r="E45" s="16"/>
      <c r="F45" s="18"/>
      <c r="G45" s="18"/>
      <c r="H45" s="19"/>
    </row>
    <row r="46" spans="1:8" ht="16.5" customHeight="1" thickTop="1">
      <c r="A46" s="90" t="s">
        <v>51</v>
      </c>
      <c r="B46" s="91"/>
      <c r="C46" s="40" t="s">
        <v>52</v>
      </c>
      <c r="D46" s="38" t="s">
        <v>53</v>
      </c>
      <c r="E46" s="38" t="s">
        <v>54</v>
      </c>
      <c r="F46" s="7"/>
      <c r="G46" s="92"/>
      <c r="H46" s="93"/>
    </row>
    <row r="47" spans="1:8" ht="16.5" customHeight="1">
      <c r="A47" s="94" t="s">
        <v>84</v>
      </c>
      <c r="B47" s="95"/>
      <c r="C47" s="37">
        <v>1</v>
      </c>
      <c r="D47" s="72">
        <f>G26</f>
        <v>98.47</v>
      </c>
      <c r="E47" s="37">
        <f>C47*D47</f>
        <v>98.47</v>
      </c>
      <c r="F47" s="23"/>
      <c r="G47" s="87"/>
      <c r="H47" s="88"/>
    </row>
    <row r="48" spans="1:8" ht="16.5" customHeight="1">
      <c r="A48" s="85"/>
      <c r="B48" s="86"/>
      <c r="C48" s="26"/>
      <c r="D48" s="26"/>
      <c r="E48" s="26"/>
      <c r="F48" s="23"/>
      <c r="G48" s="21"/>
      <c r="H48" s="24"/>
    </row>
    <row r="49" spans="1:8" ht="16.5" customHeight="1">
      <c r="A49" s="85"/>
      <c r="B49" s="86"/>
      <c r="C49" s="26"/>
      <c r="D49" s="26"/>
      <c r="E49" s="26"/>
      <c r="F49" s="23"/>
      <c r="G49" s="87"/>
      <c r="H49" s="88"/>
    </row>
    <row r="50" spans="1:8" ht="16.5" customHeight="1" thickBot="1">
      <c r="A50" s="25"/>
      <c r="B50" s="21"/>
      <c r="C50" s="89" t="s">
        <v>55</v>
      </c>
      <c r="D50" s="89"/>
      <c r="E50" s="66">
        <f>SUM(E47:E49)</f>
        <v>98.47</v>
      </c>
      <c r="F50" s="23"/>
      <c r="G50" s="21"/>
      <c r="H50" s="24"/>
    </row>
    <row r="51" spans="1:8" ht="16.5" customHeight="1" thickBot="1" thickTop="1">
      <c r="A51" s="31" t="s">
        <v>56</v>
      </c>
      <c r="B51" s="21"/>
      <c r="C51" s="46" t="s">
        <v>57</v>
      </c>
      <c r="D51" s="80"/>
      <c r="E51" s="80"/>
      <c r="F51" s="50" t="s">
        <v>79</v>
      </c>
      <c r="G51" s="81">
        <f>($E50/G25)</f>
        <v>12.30875</v>
      </c>
      <c r="H51" s="82"/>
    </row>
    <row r="52" spans="1:8" ht="16.5" customHeight="1" thickTop="1">
      <c r="A52" s="8"/>
      <c r="B52" s="21"/>
      <c r="C52" s="21"/>
      <c r="D52" s="21"/>
      <c r="E52" s="21"/>
      <c r="F52" s="23"/>
      <c r="G52" s="21"/>
      <c r="H52" s="24"/>
    </row>
    <row r="53" spans="1:8" ht="16.5" customHeight="1" thickBot="1">
      <c r="A53" s="14"/>
      <c r="B53" s="3"/>
      <c r="C53" s="3"/>
      <c r="D53" s="21"/>
      <c r="E53" s="3"/>
      <c r="F53" s="3"/>
      <c r="G53" s="4"/>
      <c r="H53" s="22"/>
    </row>
    <row r="54" spans="1:8" ht="16.5" customHeight="1" thickBot="1" thickTop="1">
      <c r="A54" s="15"/>
      <c r="B54" s="4"/>
      <c r="C54" s="4"/>
      <c r="D54" s="10"/>
      <c r="E54" s="4"/>
      <c r="F54" s="29" t="s">
        <v>69</v>
      </c>
      <c r="G54" s="83">
        <f>G35+G43+G51</f>
        <v>22.7509725</v>
      </c>
      <c r="H54" s="84"/>
    </row>
    <row r="55" spans="1:8" ht="16.5" customHeight="1" thickTop="1">
      <c r="A55" s="27"/>
      <c r="B55" s="30" t="s">
        <v>81</v>
      </c>
      <c r="C55" s="6"/>
      <c r="D55" s="6"/>
      <c r="E55" s="30" t="s">
        <v>63</v>
      </c>
      <c r="F55" s="6"/>
      <c r="G55" s="90" t="s">
        <v>59</v>
      </c>
      <c r="H55" s="123"/>
    </row>
    <row r="56" spans="1:8" ht="16.5" customHeight="1">
      <c r="A56" s="14"/>
      <c r="B56" s="115" t="s">
        <v>80</v>
      </c>
      <c r="C56" s="87"/>
      <c r="D56" s="88"/>
      <c r="E56" s="31" t="s">
        <v>64</v>
      </c>
      <c r="F56" s="3"/>
      <c r="G56" s="116" t="s">
        <v>60</v>
      </c>
      <c r="H56" s="117"/>
    </row>
    <row r="57" spans="1:8" ht="16.5" customHeight="1">
      <c r="A57" s="14"/>
      <c r="B57" s="14"/>
      <c r="C57" s="3"/>
      <c r="D57" s="3"/>
      <c r="E57" s="14"/>
      <c r="F57" s="3"/>
      <c r="G57" s="32"/>
      <c r="H57" s="33"/>
    </row>
    <row r="58" spans="1:8" ht="16.5" customHeight="1" thickBot="1">
      <c r="A58" s="15"/>
      <c r="B58" s="15"/>
      <c r="C58" s="4"/>
      <c r="D58" s="4"/>
      <c r="E58" s="118"/>
      <c r="F58" s="119"/>
      <c r="G58" s="34"/>
      <c r="H58" s="35"/>
    </row>
    <row r="59" spans="1:8" ht="16.5" customHeight="1" thickTop="1">
      <c r="A59" s="14"/>
      <c r="B59" s="3"/>
      <c r="C59" s="3"/>
      <c r="D59" s="3"/>
      <c r="E59" s="14"/>
      <c r="F59" s="3"/>
      <c r="G59" s="31" t="s">
        <v>61</v>
      </c>
      <c r="H59" s="36"/>
    </row>
    <row r="60" spans="1:8" ht="16.5" customHeight="1">
      <c r="A60" s="14"/>
      <c r="B60" s="3"/>
      <c r="C60" s="3"/>
      <c r="D60" s="3"/>
      <c r="E60" s="14"/>
      <c r="F60" s="3"/>
      <c r="G60" s="31" t="s">
        <v>62</v>
      </c>
      <c r="H60" s="36"/>
    </row>
    <row r="61" spans="1:8" ht="16.5" customHeight="1" thickBot="1">
      <c r="A61" s="120" t="s">
        <v>58</v>
      </c>
      <c r="B61" s="121"/>
      <c r="C61" s="121"/>
      <c r="D61" s="122"/>
      <c r="E61" s="120" t="s">
        <v>75</v>
      </c>
      <c r="F61" s="122"/>
      <c r="G61" s="15"/>
      <c r="H61" s="22"/>
    </row>
    <row r="62" spans="1:8" ht="16.5" customHeight="1" thickBot="1" thickTop="1">
      <c r="A62" s="105" t="s">
        <v>65</v>
      </c>
      <c r="B62" s="106"/>
      <c r="C62" s="106"/>
      <c r="D62" s="106"/>
      <c r="E62" s="106"/>
      <c r="F62" s="106"/>
      <c r="G62" s="106"/>
      <c r="H62" s="107"/>
    </row>
    <row r="63" ht="16.5" customHeight="1" thickBot="1" thickTop="1">
      <c r="D63" s="2"/>
    </row>
    <row r="64" spans="1:8" ht="16.5" customHeight="1" thickTop="1">
      <c r="A64" s="30" t="s">
        <v>66</v>
      </c>
      <c r="B64" s="67">
        <v>1</v>
      </c>
      <c r="C64" s="108" t="s">
        <v>67</v>
      </c>
      <c r="D64" s="91"/>
      <c r="E64" s="39"/>
      <c r="F64" s="40" t="s">
        <v>68</v>
      </c>
      <c r="G64" s="109"/>
      <c r="H64" s="110"/>
    </row>
    <row r="65" spans="1:8" ht="16.5" customHeight="1" thickBot="1">
      <c r="A65" s="15"/>
      <c r="B65" s="73">
        <v>37104</v>
      </c>
      <c r="C65" s="111" t="s">
        <v>85</v>
      </c>
      <c r="D65" s="112"/>
      <c r="E65" s="113"/>
      <c r="F65" s="111" t="s">
        <v>86</v>
      </c>
      <c r="G65" s="112"/>
      <c r="H65" s="114"/>
    </row>
    <row r="66" spans="1:8" ht="16.5" customHeight="1" thickTop="1">
      <c r="A66" s="99" t="s">
        <v>70</v>
      </c>
      <c r="B66" s="100"/>
      <c r="C66" s="3"/>
      <c r="D66" s="21"/>
      <c r="E66" s="3"/>
      <c r="F66" s="3"/>
      <c r="G66" s="3"/>
      <c r="H66" s="28"/>
    </row>
    <row r="67" spans="1:8" ht="16.5" customHeight="1">
      <c r="A67" s="31"/>
      <c r="B67" s="3"/>
      <c r="C67" s="3"/>
      <c r="D67" s="21"/>
      <c r="E67" s="3"/>
      <c r="F67" s="3"/>
      <c r="G67" s="3"/>
      <c r="H67" s="28"/>
    </row>
    <row r="68" spans="1:8" ht="16.5" customHeight="1" thickBot="1">
      <c r="A68" s="101" t="s">
        <v>71</v>
      </c>
      <c r="B68" s="102"/>
      <c r="C68" s="62"/>
      <c r="D68" s="29" t="s">
        <v>72</v>
      </c>
      <c r="E68" s="52"/>
      <c r="F68" s="51" t="s">
        <v>73</v>
      </c>
      <c r="G68" s="52" t="s">
        <v>76</v>
      </c>
      <c r="H68" s="53" t="s">
        <v>74</v>
      </c>
    </row>
    <row r="69" spans="1:8" ht="16.5" customHeight="1" thickTop="1">
      <c r="A69" s="30" t="s">
        <v>2</v>
      </c>
      <c r="B69" s="6"/>
      <c r="C69" s="6"/>
      <c r="D69" s="7" t="s">
        <v>12</v>
      </c>
      <c r="E69" s="55">
        <v>9500</v>
      </c>
      <c r="F69" s="30" t="s">
        <v>16</v>
      </c>
      <c r="G69" s="63">
        <v>6</v>
      </c>
      <c r="H69" s="43" t="s">
        <v>18</v>
      </c>
    </row>
    <row r="70" spans="1:8" ht="16.5" customHeight="1">
      <c r="A70" s="31" t="s">
        <v>3</v>
      </c>
      <c r="D70" s="5" t="s">
        <v>12</v>
      </c>
      <c r="E70" s="56">
        <v>0</v>
      </c>
      <c r="F70" s="31" t="s">
        <v>17</v>
      </c>
      <c r="G70" s="64">
        <v>0.75</v>
      </c>
      <c r="H70" s="44"/>
    </row>
    <row r="71" spans="1:8" ht="16.5" customHeight="1">
      <c r="A71" s="31" t="s">
        <v>4</v>
      </c>
      <c r="D71" s="5" t="s">
        <v>12</v>
      </c>
      <c r="E71" s="56">
        <f>E69-E70</f>
        <v>9500</v>
      </c>
      <c r="F71" s="31" t="s">
        <v>15</v>
      </c>
      <c r="G71" s="59">
        <f>G69*G70</f>
        <v>4.5</v>
      </c>
      <c r="H71" s="44" t="s">
        <v>18</v>
      </c>
    </row>
    <row r="72" spans="1:8" ht="16.5" customHeight="1">
      <c r="A72" s="31" t="s">
        <v>5</v>
      </c>
      <c r="C72" s="57">
        <v>10</v>
      </c>
      <c r="D72" s="41" t="s">
        <v>14</v>
      </c>
      <c r="E72" s="56">
        <f>E71*(C72/100)</f>
        <v>950</v>
      </c>
      <c r="F72" s="31" t="s">
        <v>30</v>
      </c>
      <c r="G72" s="65">
        <v>0.15</v>
      </c>
      <c r="H72" s="44"/>
    </row>
    <row r="73" spans="1:8" ht="16.5" customHeight="1">
      <c r="A73" s="31" t="s">
        <v>6</v>
      </c>
      <c r="C73" s="54"/>
      <c r="D73" s="58">
        <v>3600</v>
      </c>
      <c r="E73" s="42" t="s">
        <v>0</v>
      </c>
      <c r="F73" s="31" t="s">
        <v>31</v>
      </c>
      <c r="G73" s="59">
        <v>4.7</v>
      </c>
      <c r="H73" s="44" t="s">
        <v>1</v>
      </c>
    </row>
    <row r="74" spans="1:8" ht="16.5" customHeight="1">
      <c r="A74" s="31" t="s">
        <v>8</v>
      </c>
      <c r="D74" s="59" t="s">
        <v>77</v>
      </c>
      <c r="E74" s="42"/>
      <c r="F74" s="31" t="s">
        <v>32</v>
      </c>
      <c r="G74" s="59">
        <v>1.5</v>
      </c>
      <c r="H74" s="44" t="s">
        <v>20</v>
      </c>
    </row>
    <row r="75" spans="1:8" ht="16.5" customHeight="1">
      <c r="A75" s="31" t="s">
        <v>9</v>
      </c>
      <c r="D75" s="60">
        <v>8.24</v>
      </c>
      <c r="E75" s="42" t="s">
        <v>13</v>
      </c>
      <c r="F75" s="31" t="s">
        <v>33</v>
      </c>
      <c r="G75" s="59">
        <v>50</v>
      </c>
      <c r="H75" s="44" t="s">
        <v>0</v>
      </c>
    </row>
    <row r="76" spans="1:8" ht="16.5" customHeight="1">
      <c r="A76" s="31" t="s">
        <v>10</v>
      </c>
      <c r="D76" s="61">
        <v>1200</v>
      </c>
      <c r="E76" s="42" t="s">
        <v>0</v>
      </c>
      <c r="F76" s="31" t="s">
        <v>34</v>
      </c>
      <c r="G76" s="65">
        <v>0.0015</v>
      </c>
      <c r="H76" s="44"/>
    </row>
    <row r="77" spans="1:8" ht="16.5" customHeight="1">
      <c r="A77" s="31" t="s">
        <v>7</v>
      </c>
      <c r="D77" s="60">
        <v>3</v>
      </c>
      <c r="E77" s="42" t="s">
        <v>13</v>
      </c>
      <c r="F77" s="31" t="s">
        <v>35</v>
      </c>
      <c r="G77" s="60">
        <v>17</v>
      </c>
      <c r="H77" s="44" t="s">
        <v>1</v>
      </c>
    </row>
    <row r="78" spans="1:8" ht="16.5" customHeight="1">
      <c r="A78" s="31" t="s">
        <v>11</v>
      </c>
      <c r="D78" s="60">
        <v>60</v>
      </c>
      <c r="E78" s="42" t="s">
        <v>13</v>
      </c>
      <c r="F78" s="31" t="s">
        <v>36</v>
      </c>
      <c r="G78" s="59">
        <v>2000</v>
      </c>
      <c r="H78" s="44" t="s">
        <v>0</v>
      </c>
    </row>
    <row r="79" spans="1:8" ht="16.5" customHeight="1">
      <c r="A79" s="8"/>
      <c r="D79" s="2"/>
      <c r="F79" s="31" t="s">
        <v>37</v>
      </c>
      <c r="G79" s="60">
        <v>8</v>
      </c>
      <c r="H79" s="44" t="s">
        <v>0</v>
      </c>
    </row>
    <row r="80" spans="1:8" ht="16.5" customHeight="1">
      <c r="A80" s="14"/>
      <c r="D80" s="2"/>
      <c r="F80" s="31" t="s">
        <v>38</v>
      </c>
      <c r="G80" s="71">
        <v>98.47</v>
      </c>
      <c r="H80" s="44" t="s">
        <v>19</v>
      </c>
    </row>
    <row r="81" spans="1:8" ht="16.5" customHeight="1" thickBot="1">
      <c r="A81" s="15"/>
      <c r="B81" s="4"/>
      <c r="C81" s="4"/>
      <c r="D81" s="10"/>
      <c r="E81" s="4"/>
      <c r="F81" s="11"/>
      <c r="G81" s="12"/>
      <c r="H81" s="13"/>
    </row>
    <row r="82" spans="4:8" ht="16.5" customHeight="1" thickBot="1" thickTop="1">
      <c r="D82" s="2"/>
      <c r="F82" s="9"/>
      <c r="G82" s="1"/>
      <c r="H82" s="1"/>
    </row>
    <row r="83" spans="1:8" ht="16.5" customHeight="1" thickBot="1" thickTop="1">
      <c r="A83" s="47" t="s">
        <v>21</v>
      </c>
      <c r="B83" s="16"/>
      <c r="C83" s="16"/>
      <c r="D83" s="17"/>
      <c r="E83" s="16"/>
      <c r="F83" s="18"/>
      <c r="G83" s="18"/>
      <c r="H83" s="19"/>
    </row>
    <row r="84" spans="1:8" ht="16.5" customHeight="1" thickTop="1">
      <c r="A84" s="30" t="s">
        <v>27</v>
      </c>
      <c r="B84" s="20"/>
      <c r="C84" s="40"/>
      <c r="D84" s="38" t="s">
        <v>22</v>
      </c>
      <c r="E84" s="6"/>
      <c r="F84" s="48" t="s">
        <v>24</v>
      </c>
      <c r="G84" s="103">
        <f>(E71-E72)/D73</f>
        <v>2.375</v>
      </c>
      <c r="H84" s="104"/>
    </row>
    <row r="85" spans="1:8" ht="16.5" customHeight="1">
      <c r="A85" s="31" t="s">
        <v>28</v>
      </c>
      <c r="B85" s="9"/>
      <c r="C85" s="45"/>
      <c r="D85" s="46" t="s">
        <v>23</v>
      </c>
      <c r="E85" s="3"/>
      <c r="F85" s="49" t="s">
        <v>24</v>
      </c>
      <c r="G85" s="76">
        <f>((E71+E72)*(D75/100))/(2*D76)</f>
        <v>0.35878333333333334</v>
      </c>
      <c r="H85" s="77"/>
    </row>
    <row r="86" spans="1:8" ht="16.5" customHeight="1">
      <c r="A86" s="31" t="s">
        <v>43</v>
      </c>
      <c r="B86" s="9"/>
      <c r="C86" s="45"/>
      <c r="D86" s="46" t="s">
        <v>25</v>
      </c>
      <c r="E86" s="3"/>
      <c r="F86" s="49" t="s">
        <v>24</v>
      </c>
      <c r="G86" s="76">
        <f>((E71+E72)*(D77/100))/(2*D76)</f>
        <v>0.130625</v>
      </c>
      <c r="H86" s="77"/>
    </row>
    <row r="87" spans="1:8" ht="16.5" customHeight="1">
      <c r="A87" s="31" t="s">
        <v>29</v>
      </c>
      <c r="B87" s="9"/>
      <c r="C87" s="75" t="s">
        <v>26</v>
      </c>
      <c r="D87" s="75"/>
      <c r="E87" s="3"/>
      <c r="F87" s="49" t="s">
        <v>24</v>
      </c>
      <c r="G87" s="98">
        <f>(D78/100)*G84</f>
        <v>1.425</v>
      </c>
      <c r="H87" s="74"/>
    </row>
    <row r="88" spans="1:8" ht="16.5" customHeight="1" thickBot="1">
      <c r="A88" s="14"/>
      <c r="B88" s="3"/>
      <c r="C88" s="3"/>
      <c r="D88" s="21"/>
      <c r="E88" s="3"/>
      <c r="F88" s="3"/>
      <c r="G88" s="52"/>
      <c r="H88" s="68"/>
    </row>
    <row r="89" spans="1:8" ht="16.5" customHeight="1" thickBot="1" thickTop="1">
      <c r="A89" s="15"/>
      <c r="B89" s="4"/>
      <c r="C89" s="4"/>
      <c r="D89" s="10"/>
      <c r="E89" s="4"/>
      <c r="F89" s="29" t="s">
        <v>39</v>
      </c>
      <c r="G89" s="78">
        <f>SUM(G84:H88)</f>
        <v>4.289408333333333</v>
      </c>
      <c r="H89" s="79"/>
    </row>
    <row r="90" ht="16.5" customHeight="1" thickBot="1" thickTop="1">
      <c r="D90" s="2"/>
    </row>
    <row r="91" spans="1:8" ht="16.5" customHeight="1" thickBot="1" thickTop="1">
      <c r="A91" s="47" t="s">
        <v>40</v>
      </c>
      <c r="B91" s="16"/>
      <c r="C91" s="16"/>
      <c r="D91" s="17"/>
      <c r="E91" s="16"/>
      <c r="F91" s="18"/>
      <c r="G91" s="18"/>
      <c r="H91" s="19"/>
    </row>
    <row r="92" spans="1:8" ht="16.5" customHeight="1" thickTop="1">
      <c r="A92" s="30" t="s">
        <v>41</v>
      </c>
      <c r="B92" s="20"/>
      <c r="C92" s="40"/>
      <c r="D92" s="38" t="s">
        <v>46</v>
      </c>
      <c r="E92" s="6"/>
      <c r="F92" s="48" t="s">
        <v>24</v>
      </c>
      <c r="G92" s="96">
        <f>G72*G71*G73</f>
        <v>3.1725</v>
      </c>
      <c r="H92" s="97"/>
    </row>
    <row r="93" spans="1:8" ht="16.5" customHeight="1">
      <c r="A93" s="31" t="s">
        <v>42</v>
      </c>
      <c r="B93" s="9"/>
      <c r="C93" s="45"/>
      <c r="D93" s="46" t="s">
        <v>47</v>
      </c>
      <c r="E93" s="3"/>
      <c r="F93" s="49" t="s">
        <v>24</v>
      </c>
      <c r="G93" s="98"/>
      <c r="H93" s="74"/>
    </row>
    <row r="94" spans="1:8" ht="16.5" customHeight="1">
      <c r="A94" s="31" t="s">
        <v>44</v>
      </c>
      <c r="B94" s="9"/>
      <c r="C94" s="45"/>
      <c r="D94" s="46" t="s">
        <v>48</v>
      </c>
      <c r="E94" s="3"/>
      <c r="F94" s="49" t="s">
        <v>24</v>
      </c>
      <c r="G94" s="98">
        <f>((G74/G75)+(G76*G71))*G77</f>
        <v>0.6247499999999999</v>
      </c>
      <c r="H94" s="74"/>
    </row>
    <row r="95" spans="1:8" ht="16.5" customHeight="1">
      <c r="A95" s="31" t="s">
        <v>45</v>
      </c>
      <c r="B95" s="9"/>
      <c r="C95" s="75" t="s">
        <v>49</v>
      </c>
      <c r="D95" s="75"/>
      <c r="E95" s="3"/>
      <c r="F95" s="49" t="s">
        <v>24</v>
      </c>
      <c r="G95" s="98">
        <f>E70/G78</f>
        <v>0</v>
      </c>
      <c r="H95" s="74"/>
    </row>
    <row r="96" spans="1:8" ht="16.5" customHeight="1" thickBot="1">
      <c r="A96" s="14"/>
      <c r="B96" s="3"/>
      <c r="C96" s="3"/>
      <c r="D96" s="21"/>
      <c r="E96" s="3"/>
      <c r="F96" s="3"/>
      <c r="G96" s="69"/>
      <c r="H96" s="70"/>
    </row>
    <row r="97" spans="1:8" ht="16.5" customHeight="1" thickBot="1" thickTop="1">
      <c r="A97" s="15"/>
      <c r="B97" s="4"/>
      <c r="C97" s="4"/>
      <c r="D97" s="10"/>
      <c r="E97" s="4"/>
      <c r="F97" s="29" t="s">
        <v>78</v>
      </c>
      <c r="G97" s="81">
        <f>SUM(G92:H96)</f>
        <v>3.79725</v>
      </c>
      <c r="H97" s="82"/>
    </row>
    <row r="98" ht="16.5" customHeight="1" thickBot="1" thickTop="1">
      <c r="D98" s="2"/>
    </row>
    <row r="99" spans="1:8" ht="16.5" customHeight="1" thickBot="1" thickTop="1">
      <c r="A99" s="47" t="s">
        <v>50</v>
      </c>
      <c r="B99" s="16"/>
      <c r="C99" s="16"/>
      <c r="D99" s="17"/>
      <c r="E99" s="16"/>
      <c r="F99" s="18"/>
      <c r="G99" s="18"/>
      <c r="H99" s="19"/>
    </row>
    <row r="100" spans="1:8" ht="16.5" customHeight="1" thickTop="1">
      <c r="A100" s="90" t="s">
        <v>51</v>
      </c>
      <c r="B100" s="91"/>
      <c r="C100" s="40" t="s">
        <v>52</v>
      </c>
      <c r="D100" s="38" t="s">
        <v>53</v>
      </c>
      <c r="E100" s="38" t="s">
        <v>54</v>
      </c>
      <c r="F100" s="7"/>
      <c r="G100" s="92"/>
      <c r="H100" s="93"/>
    </row>
    <row r="101" spans="1:8" ht="16.5" customHeight="1">
      <c r="A101" s="94" t="s">
        <v>84</v>
      </c>
      <c r="B101" s="95"/>
      <c r="C101" s="37">
        <v>1</v>
      </c>
      <c r="D101" s="72">
        <f>G80</f>
        <v>98.47</v>
      </c>
      <c r="E101" s="37">
        <f>C101*D101</f>
        <v>98.47</v>
      </c>
      <c r="F101" s="23"/>
      <c r="G101" s="87"/>
      <c r="H101" s="88"/>
    </row>
    <row r="102" spans="1:8" ht="16.5" customHeight="1">
      <c r="A102" s="85"/>
      <c r="B102" s="86"/>
      <c r="C102" s="26"/>
      <c r="D102" s="26"/>
      <c r="E102" s="26"/>
      <c r="F102" s="23"/>
      <c r="G102" s="21"/>
      <c r="H102" s="24"/>
    </row>
    <row r="103" spans="1:8" ht="16.5" customHeight="1">
      <c r="A103" s="85"/>
      <c r="B103" s="86"/>
      <c r="C103" s="26"/>
      <c r="D103" s="26"/>
      <c r="E103" s="26"/>
      <c r="F103" s="23"/>
      <c r="G103" s="87"/>
      <c r="H103" s="88"/>
    </row>
    <row r="104" spans="1:8" ht="16.5" customHeight="1" thickBot="1">
      <c r="A104" s="25"/>
      <c r="B104" s="21"/>
      <c r="C104" s="89" t="s">
        <v>55</v>
      </c>
      <c r="D104" s="89"/>
      <c r="E104" s="66">
        <f>SUM(E101:E103)</f>
        <v>98.47</v>
      </c>
      <c r="F104" s="23"/>
      <c r="G104" s="21"/>
      <c r="H104" s="24"/>
    </row>
    <row r="105" spans="1:8" ht="16.5" customHeight="1" thickBot="1" thickTop="1">
      <c r="A105" s="31" t="s">
        <v>56</v>
      </c>
      <c r="B105" s="21"/>
      <c r="C105" s="46" t="s">
        <v>57</v>
      </c>
      <c r="D105" s="80"/>
      <c r="E105" s="80"/>
      <c r="F105" s="50" t="s">
        <v>79</v>
      </c>
      <c r="G105" s="81">
        <f>($E104/G79)</f>
        <v>12.30875</v>
      </c>
      <c r="H105" s="82"/>
    </row>
    <row r="106" spans="1:8" ht="16.5" customHeight="1" thickTop="1">
      <c r="A106" s="8"/>
      <c r="B106" s="21"/>
      <c r="C106" s="21"/>
      <c r="D106" s="21"/>
      <c r="E106" s="21"/>
      <c r="F106" s="23"/>
      <c r="G106" s="21"/>
      <c r="H106" s="24"/>
    </row>
    <row r="107" spans="1:8" ht="16.5" customHeight="1" thickBot="1">
      <c r="A107" s="14"/>
      <c r="B107" s="3"/>
      <c r="C107" s="3"/>
      <c r="D107" s="21"/>
      <c r="E107" s="3"/>
      <c r="F107" s="3"/>
      <c r="G107" s="4"/>
      <c r="H107" s="22"/>
    </row>
    <row r="108" spans="1:8" ht="16.5" customHeight="1" thickBot="1" thickTop="1">
      <c r="A108" s="15"/>
      <c r="B108" s="4"/>
      <c r="C108" s="4"/>
      <c r="D108" s="10"/>
      <c r="E108" s="4"/>
      <c r="F108" s="29" t="s">
        <v>69</v>
      </c>
      <c r="G108" s="83">
        <f>G89+G97+G105</f>
        <v>20.395408333333332</v>
      </c>
      <c r="H108" s="84"/>
    </row>
    <row r="109" ht="13.5" thickTop="1"/>
  </sheetData>
  <mergeCells count="72">
    <mergeCell ref="C33:D33"/>
    <mergeCell ref="G35:H35"/>
    <mergeCell ref="G30:H30"/>
    <mergeCell ref="G31:H31"/>
    <mergeCell ref="G33:H33"/>
    <mergeCell ref="G32:H32"/>
    <mergeCell ref="C41:D41"/>
    <mergeCell ref="G46:H46"/>
    <mergeCell ref="G47:H47"/>
    <mergeCell ref="G38:H38"/>
    <mergeCell ref="G39:H39"/>
    <mergeCell ref="G40:H40"/>
    <mergeCell ref="G41:H41"/>
    <mergeCell ref="G43:H43"/>
    <mergeCell ref="A49:B49"/>
    <mergeCell ref="G49:H49"/>
    <mergeCell ref="G54:H54"/>
    <mergeCell ref="A46:B46"/>
    <mergeCell ref="A47:B47"/>
    <mergeCell ref="A48:B48"/>
    <mergeCell ref="C50:D50"/>
    <mergeCell ref="D51:E51"/>
    <mergeCell ref="G51:H51"/>
    <mergeCell ref="G1:H1"/>
    <mergeCell ref="G2:H2"/>
    <mergeCell ref="E4:F4"/>
    <mergeCell ref="A14:B14"/>
    <mergeCell ref="A12:B12"/>
    <mergeCell ref="A7:D7"/>
    <mergeCell ref="B2:D2"/>
    <mergeCell ref="A8:H8"/>
    <mergeCell ref="C10:D10"/>
    <mergeCell ref="C11:E11"/>
    <mergeCell ref="F11:H11"/>
    <mergeCell ref="G10:H10"/>
    <mergeCell ref="E7:F7"/>
    <mergeCell ref="G55:H55"/>
    <mergeCell ref="B56:D56"/>
    <mergeCell ref="G56:H56"/>
    <mergeCell ref="E58:F58"/>
    <mergeCell ref="A61:D61"/>
    <mergeCell ref="E61:F61"/>
    <mergeCell ref="A62:H62"/>
    <mergeCell ref="C64:D64"/>
    <mergeCell ref="G64:H64"/>
    <mergeCell ref="C65:E65"/>
    <mergeCell ref="F65:H65"/>
    <mergeCell ref="A66:B66"/>
    <mergeCell ref="A68:B68"/>
    <mergeCell ref="G84:H84"/>
    <mergeCell ref="G85:H85"/>
    <mergeCell ref="G86:H86"/>
    <mergeCell ref="C87:D87"/>
    <mergeCell ref="G87:H87"/>
    <mergeCell ref="G89:H89"/>
    <mergeCell ref="G92:H92"/>
    <mergeCell ref="G93:H93"/>
    <mergeCell ref="G94:H94"/>
    <mergeCell ref="C95:D95"/>
    <mergeCell ref="G95:H95"/>
    <mergeCell ref="G97:H97"/>
    <mergeCell ref="A100:B100"/>
    <mergeCell ref="G100:H100"/>
    <mergeCell ref="A101:B101"/>
    <mergeCell ref="G101:H101"/>
    <mergeCell ref="D105:E105"/>
    <mergeCell ref="G105:H105"/>
    <mergeCell ref="G108:H108"/>
    <mergeCell ref="A102:B102"/>
    <mergeCell ref="A103:B103"/>
    <mergeCell ref="G103:H103"/>
    <mergeCell ref="C104:D104"/>
  </mergeCells>
  <printOptions horizontalCentered="1"/>
  <pageMargins left="0.35" right="0.1968503937007874" top="0.5" bottom="0.3937007874015748" header="0.1968503937007874" footer="0.1968503937007874"/>
  <pageSetup horizontalDpi="600" verticalDpi="600" orientation="portrait" scale="75" r:id="rId1"/>
  <headerFooter alignWithMargins="0">
    <oddHeader>&amp;C&amp;"Univers(w1),Negrita"COMISION NACIONAL DEL AGUA
SUBDIRECCION GENERAL DE CONSTRUCCION&amp;"Univers(w1),Normal"
</oddHeader>
  </headerFooter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2" max="2" width="10.875" style="0" customWidth="1"/>
    <col min="3" max="3" width="7.75390625" style="0" customWidth="1"/>
    <col min="4" max="4" width="9.875" style="0" customWidth="1"/>
    <col min="5" max="5" width="16.00390625" style="0" customWidth="1"/>
    <col min="6" max="6" width="34.25390625" style="0" customWidth="1"/>
    <col min="7" max="7" width="8.25390625" style="0" customWidth="1"/>
    <col min="8" max="8" width="14.75390625" style="0" customWidth="1"/>
  </cols>
  <sheetData>
    <row r="1" spans="1:8" ht="16.5" customHeight="1" thickTop="1">
      <c r="A1" s="27"/>
      <c r="B1" s="30" t="s">
        <v>81</v>
      </c>
      <c r="C1" s="6"/>
      <c r="D1" s="6"/>
      <c r="E1" s="30" t="s">
        <v>63</v>
      </c>
      <c r="F1" s="6"/>
      <c r="G1" s="90" t="s">
        <v>59</v>
      </c>
      <c r="H1" s="123"/>
    </row>
    <row r="2" spans="1:8" ht="16.5" customHeight="1">
      <c r="A2" s="14"/>
      <c r="B2" s="115" t="s">
        <v>80</v>
      </c>
      <c r="C2" s="87"/>
      <c r="D2" s="88"/>
      <c r="E2" s="31" t="s">
        <v>64</v>
      </c>
      <c r="F2" s="3"/>
      <c r="G2" s="116" t="s">
        <v>60</v>
      </c>
      <c r="H2" s="117"/>
    </row>
    <row r="3" spans="1:8" ht="16.5" customHeight="1">
      <c r="A3" s="14"/>
      <c r="B3" s="14"/>
      <c r="C3" s="3"/>
      <c r="D3" s="3"/>
      <c r="E3" s="14"/>
      <c r="F3" s="3"/>
      <c r="G3" s="32"/>
      <c r="H3" s="33"/>
    </row>
    <row r="4" spans="1:8" ht="16.5" customHeight="1" thickBot="1">
      <c r="A4" s="15"/>
      <c r="B4" s="15"/>
      <c r="C4" s="4"/>
      <c r="D4" s="4"/>
      <c r="E4" s="118"/>
      <c r="F4" s="119"/>
      <c r="G4" s="34"/>
      <c r="H4" s="35"/>
    </row>
    <row r="5" spans="1:8" ht="16.5" customHeight="1" thickTop="1">
      <c r="A5" s="14"/>
      <c r="B5" s="3"/>
      <c r="C5" s="3"/>
      <c r="D5" s="3"/>
      <c r="E5" s="14"/>
      <c r="F5" s="3"/>
      <c r="G5" s="31" t="s">
        <v>61</v>
      </c>
      <c r="H5" s="36"/>
    </row>
    <row r="6" spans="1:8" ht="16.5" customHeight="1">
      <c r="A6" s="14"/>
      <c r="B6" s="3"/>
      <c r="C6" s="3"/>
      <c r="D6" s="3"/>
      <c r="E6" s="14"/>
      <c r="F6" s="3"/>
      <c r="G6" s="31" t="s">
        <v>62</v>
      </c>
      <c r="H6" s="36"/>
    </row>
    <row r="7" spans="1:8" ht="16.5" customHeight="1" thickBot="1">
      <c r="A7" s="120" t="s">
        <v>58</v>
      </c>
      <c r="B7" s="121"/>
      <c r="C7" s="121"/>
      <c r="D7" s="122"/>
      <c r="E7" s="120" t="s">
        <v>75</v>
      </c>
      <c r="F7" s="122"/>
      <c r="G7" s="15"/>
      <c r="H7" s="22"/>
    </row>
    <row r="8" spans="1:8" ht="16.5" customHeight="1" thickBot="1" thickTop="1">
      <c r="A8" s="105" t="s">
        <v>65</v>
      </c>
      <c r="B8" s="106"/>
      <c r="C8" s="106"/>
      <c r="D8" s="106"/>
      <c r="E8" s="106"/>
      <c r="F8" s="106"/>
      <c r="G8" s="106"/>
      <c r="H8" s="107"/>
    </row>
    <row r="9" ht="16.5" customHeight="1" thickBot="1" thickTop="1">
      <c r="D9" s="2"/>
    </row>
    <row r="10" spans="1:8" ht="16.5" customHeight="1" thickTop="1">
      <c r="A10" s="30" t="s">
        <v>66</v>
      </c>
      <c r="B10" s="67">
        <v>1</v>
      </c>
      <c r="C10" s="108" t="s">
        <v>67</v>
      </c>
      <c r="D10" s="91"/>
      <c r="E10" s="39"/>
      <c r="F10" s="40" t="s">
        <v>68</v>
      </c>
      <c r="G10" s="109"/>
      <c r="H10" s="110"/>
    </row>
    <row r="11" spans="1:8" ht="16.5" customHeight="1" thickBot="1">
      <c r="A11" s="15"/>
      <c r="B11" s="73"/>
      <c r="C11" s="111"/>
      <c r="D11" s="112"/>
      <c r="E11" s="113"/>
      <c r="F11" s="111"/>
      <c r="G11" s="112"/>
      <c r="H11" s="114"/>
    </row>
    <row r="12" spans="1:8" ht="16.5" customHeight="1" thickTop="1">
      <c r="A12" s="99" t="s">
        <v>70</v>
      </c>
      <c r="B12" s="100"/>
      <c r="C12" s="3"/>
      <c r="D12" s="21"/>
      <c r="E12" s="3"/>
      <c r="F12" s="3"/>
      <c r="G12" s="3"/>
      <c r="H12" s="28"/>
    </row>
    <row r="13" spans="1:8" ht="16.5" customHeight="1">
      <c r="A13" s="31"/>
      <c r="B13" s="3"/>
      <c r="C13" s="3"/>
      <c r="D13" s="21"/>
      <c r="E13" s="3"/>
      <c r="F13" s="3"/>
      <c r="G13" s="3"/>
      <c r="H13" s="28"/>
    </row>
    <row r="14" spans="1:8" ht="16.5" customHeight="1" thickBot="1">
      <c r="A14" s="101" t="s">
        <v>71</v>
      </c>
      <c r="B14" s="102"/>
      <c r="C14" s="62"/>
      <c r="D14" s="29" t="s">
        <v>72</v>
      </c>
      <c r="E14" s="52"/>
      <c r="F14" s="51" t="s">
        <v>73</v>
      </c>
      <c r="G14" s="52" t="s">
        <v>76</v>
      </c>
      <c r="H14" s="53" t="s">
        <v>74</v>
      </c>
    </row>
    <row r="15" spans="1:8" ht="16.5" customHeight="1" thickTop="1">
      <c r="A15" s="30" t="s">
        <v>2</v>
      </c>
      <c r="B15" s="6"/>
      <c r="C15" s="6"/>
      <c r="D15" s="7" t="s">
        <v>12</v>
      </c>
      <c r="E15" s="55"/>
      <c r="F15" s="30" t="s">
        <v>16</v>
      </c>
      <c r="G15" s="63"/>
      <c r="H15" s="43" t="s">
        <v>18</v>
      </c>
    </row>
    <row r="16" spans="1:8" ht="16.5" customHeight="1">
      <c r="A16" s="31" t="s">
        <v>3</v>
      </c>
      <c r="D16" s="5" t="s">
        <v>12</v>
      </c>
      <c r="E16" s="56"/>
      <c r="F16" s="31" t="s">
        <v>17</v>
      </c>
      <c r="G16" s="64"/>
      <c r="H16" s="44"/>
    </row>
    <row r="17" spans="1:8" ht="16.5" customHeight="1">
      <c r="A17" s="31" t="s">
        <v>4</v>
      </c>
      <c r="D17" s="5" t="s">
        <v>12</v>
      </c>
      <c r="E17" s="56"/>
      <c r="F17" s="31" t="s">
        <v>15</v>
      </c>
      <c r="G17" s="59"/>
      <c r="H17" s="44" t="s">
        <v>18</v>
      </c>
    </row>
    <row r="18" spans="1:8" ht="16.5" customHeight="1">
      <c r="A18" s="31" t="s">
        <v>5</v>
      </c>
      <c r="C18" s="57"/>
      <c r="D18" s="41" t="s">
        <v>14</v>
      </c>
      <c r="E18" s="56"/>
      <c r="F18" s="31" t="s">
        <v>30</v>
      </c>
      <c r="G18" s="65"/>
      <c r="H18" s="44"/>
    </row>
    <row r="19" spans="1:8" ht="16.5" customHeight="1">
      <c r="A19" s="31" t="s">
        <v>6</v>
      </c>
      <c r="C19" s="54"/>
      <c r="D19" s="58"/>
      <c r="E19" s="42" t="s">
        <v>0</v>
      </c>
      <c r="F19" s="31" t="s">
        <v>31</v>
      </c>
      <c r="G19" s="59"/>
      <c r="H19" s="44" t="s">
        <v>1</v>
      </c>
    </row>
    <row r="20" spans="1:8" ht="16.5" customHeight="1">
      <c r="A20" s="31" t="s">
        <v>8</v>
      </c>
      <c r="D20" s="59"/>
      <c r="E20" s="42"/>
      <c r="F20" s="31" t="s">
        <v>32</v>
      </c>
      <c r="G20" s="59"/>
      <c r="H20" s="44" t="s">
        <v>20</v>
      </c>
    </row>
    <row r="21" spans="1:8" ht="16.5" customHeight="1">
      <c r="A21" s="31" t="s">
        <v>9</v>
      </c>
      <c r="D21" s="60"/>
      <c r="E21" s="42" t="s">
        <v>13</v>
      </c>
      <c r="F21" s="31" t="s">
        <v>33</v>
      </c>
      <c r="G21" s="59"/>
      <c r="H21" s="44" t="s">
        <v>0</v>
      </c>
    </row>
    <row r="22" spans="1:8" ht="16.5" customHeight="1">
      <c r="A22" s="31" t="s">
        <v>10</v>
      </c>
      <c r="D22" s="61"/>
      <c r="E22" s="42" t="s">
        <v>0</v>
      </c>
      <c r="F22" s="31" t="s">
        <v>34</v>
      </c>
      <c r="G22" s="65"/>
      <c r="H22" s="44"/>
    </row>
    <row r="23" spans="1:8" ht="16.5" customHeight="1">
      <c r="A23" s="31" t="s">
        <v>7</v>
      </c>
      <c r="D23" s="60"/>
      <c r="E23" s="42" t="s">
        <v>13</v>
      </c>
      <c r="F23" s="31" t="s">
        <v>35</v>
      </c>
      <c r="G23" s="60"/>
      <c r="H23" s="44" t="s">
        <v>1</v>
      </c>
    </row>
    <row r="24" spans="1:8" ht="16.5" customHeight="1">
      <c r="A24" s="31" t="s">
        <v>11</v>
      </c>
      <c r="D24" s="60"/>
      <c r="E24" s="42" t="s">
        <v>13</v>
      </c>
      <c r="F24" s="31" t="s">
        <v>36</v>
      </c>
      <c r="G24" s="59"/>
      <c r="H24" s="44" t="s">
        <v>0</v>
      </c>
    </row>
    <row r="25" spans="1:8" ht="16.5" customHeight="1">
      <c r="A25" s="8"/>
      <c r="D25" s="2"/>
      <c r="F25" s="31" t="s">
        <v>37</v>
      </c>
      <c r="G25" s="60"/>
      <c r="H25" s="44" t="s">
        <v>0</v>
      </c>
    </row>
    <row r="26" spans="1:8" ht="16.5" customHeight="1">
      <c r="A26" s="14"/>
      <c r="D26" s="2"/>
      <c r="F26" s="31" t="s">
        <v>38</v>
      </c>
      <c r="G26" s="71"/>
      <c r="H26" s="44" t="s">
        <v>19</v>
      </c>
    </row>
    <row r="27" spans="1:8" ht="16.5" customHeight="1" thickBot="1">
      <c r="A27" s="15"/>
      <c r="B27" s="4"/>
      <c r="C27" s="4"/>
      <c r="D27" s="10"/>
      <c r="E27" s="4"/>
      <c r="F27" s="11"/>
      <c r="G27" s="12"/>
      <c r="H27" s="13"/>
    </row>
    <row r="28" spans="4:8" ht="16.5" customHeight="1" thickBot="1" thickTop="1">
      <c r="D28" s="2"/>
      <c r="F28" s="9"/>
      <c r="G28" s="1"/>
      <c r="H28" s="1"/>
    </row>
    <row r="29" spans="1:8" ht="16.5" customHeight="1" thickBot="1" thickTop="1">
      <c r="A29" s="47" t="s">
        <v>21</v>
      </c>
      <c r="B29" s="16"/>
      <c r="C29" s="16"/>
      <c r="D29" s="17"/>
      <c r="E29" s="16"/>
      <c r="F29" s="18"/>
      <c r="G29" s="18"/>
      <c r="H29" s="19"/>
    </row>
    <row r="30" spans="1:8" ht="16.5" customHeight="1" thickTop="1">
      <c r="A30" s="30" t="s">
        <v>27</v>
      </c>
      <c r="B30" s="20"/>
      <c r="C30" s="40"/>
      <c r="D30" s="38" t="s">
        <v>22</v>
      </c>
      <c r="E30" s="6"/>
      <c r="F30" s="48" t="s">
        <v>24</v>
      </c>
      <c r="G30" s="103"/>
      <c r="H30" s="104"/>
    </row>
    <row r="31" spans="1:8" ht="16.5" customHeight="1">
      <c r="A31" s="31" t="s">
        <v>28</v>
      </c>
      <c r="B31" s="9"/>
      <c r="C31" s="45"/>
      <c r="D31" s="46" t="s">
        <v>23</v>
      </c>
      <c r="E31" s="3"/>
      <c r="F31" s="49" t="s">
        <v>24</v>
      </c>
      <c r="G31" s="76"/>
      <c r="H31" s="77"/>
    </row>
    <row r="32" spans="1:8" ht="16.5" customHeight="1">
      <c r="A32" s="31" t="s">
        <v>43</v>
      </c>
      <c r="B32" s="9"/>
      <c r="C32" s="45"/>
      <c r="D32" s="46" t="s">
        <v>25</v>
      </c>
      <c r="E32" s="3"/>
      <c r="F32" s="49" t="s">
        <v>24</v>
      </c>
      <c r="G32" s="76"/>
      <c r="H32" s="77"/>
    </row>
    <row r="33" spans="1:8" ht="16.5" customHeight="1">
      <c r="A33" s="31" t="s">
        <v>29</v>
      </c>
      <c r="B33" s="9"/>
      <c r="C33" s="75" t="s">
        <v>26</v>
      </c>
      <c r="D33" s="75"/>
      <c r="E33" s="3"/>
      <c r="F33" s="49" t="s">
        <v>24</v>
      </c>
      <c r="G33" s="98"/>
      <c r="H33" s="74"/>
    </row>
    <row r="34" spans="1:8" ht="16.5" customHeight="1" thickBot="1">
      <c r="A34" s="14"/>
      <c r="B34" s="3"/>
      <c r="C34" s="3"/>
      <c r="D34" s="21"/>
      <c r="E34" s="3"/>
      <c r="F34" s="3"/>
      <c r="G34" s="52"/>
      <c r="H34" s="68"/>
    </row>
    <row r="35" spans="1:8" ht="16.5" customHeight="1" thickBot="1" thickTop="1">
      <c r="A35" s="15"/>
      <c r="B35" s="4"/>
      <c r="C35" s="4"/>
      <c r="D35" s="10"/>
      <c r="E35" s="4"/>
      <c r="F35" s="29" t="s">
        <v>39</v>
      </c>
      <c r="G35" s="78"/>
      <c r="H35" s="79"/>
    </row>
    <row r="36" ht="16.5" customHeight="1" thickBot="1" thickTop="1">
      <c r="D36" s="2"/>
    </row>
    <row r="37" spans="1:8" ht="16.5" customHeight="1" thickBot="1" thickTop="1">
      <c r="A37" s="47" t="s">
        <v>40</v>
      </c>
      <c r="B37" s="16"/>
      <c r="C37" s="16"/>
      <c r="D37" s="17"/>
      <c r="E37" s="16"/>
      <c r="F37" s="18"/>
      <c r="G37" s="18"/>
      <c r="H37" s="19"/>
    </row>
    <row r="38" spans="1:8" ht="16.5" customHeight="1" thickTop="1">
      <c r="A38" s="30" t="s">
        <v>41</v>
      </c>
      <c r="B38" s="20"/>
      <c r="C38" s="40"/>
      <c r="D38" s="38" t="s">
        <v>46</v>
      </c>
      <c r="E38" s="6"/>
      <c r="F38" s="48" t="s">
        <v>24</v>
      </c>
      <c r="G38" s="96"/>
      <c r="H38" s="97"/>
    </row>
    <row r="39" spans="1:8" ht="16.5" customHeight="1">
      <c r="A39" s="31" t="s">
        <v>42</v>
      </c>
      <c r="B39" s="9"/>
      <c r="C39" s="45"/>
      <c r="D39" s="46" t="s">
        <v>47</v>
      </c>
      <c r="E39" s="3"/>
      <c r="F39" s="49" t="s">
        <v>24</v>
      </c>
      <c r="G39" s="98"/>
      <c r="H39" s="74"/>
    </row>
    <row r="40" spans="1:8" ht="16.5" customHeight="1">
      <c r="A40" s="31" t="s">
        <v>44</v>
      </c>
      <c r="B40" s="9"/>
      <c r="C40" s="45"/>
      <c r="D40" s="46" t="s">
        <v>48</v>
      </c>
      <c r="E40" s="3"/>
      <c r="F40" s="49" t="s">
        <v>24</v>
      </c>
      <c r="G40" s="98"/>
      <c r="H40" s="74"/>
    </row>
    <row r="41" spans="1:8" ht="16.5" customHeight="1">
      <c r="A41" s="31" t="s">
        <v>45</v>
      </c>
      <c r="B41" s="9"/>
      <c r="C41" s="75" t="s">
        <v>49</v>
      </c>
      <c r="D41" s="75"/>
      <c r="E41" s="3"/>
      <c r="F41" s="49" t="s">
        <v>24</v>
      </c>
      <c r="G41" s="98"/>
      <c r="H41" s="74"/>
    </row>
    <row r="42" spans="1:8" ht="16.5" customHeight="1" thickBot="1">
      <c r="A42" s="14"/>
      <c r="B42" s="3"/>
      <c r="C42" s="3"/>
      <c r="D42" s="21"/>
      <c r="E42" s="3"/>
      <c r="F42" s="3"/>
      <c r="G42" s="69"/>
      <c r="H42" s="70"/>
    </row>
    <row r="43" spans="1:8" ht="16.5" customHeight="1" thickBot="1" thickTop="1">
      <c r="A43" s="15"/>
      <c r="B43" s="4"/>
      <c r="C43" s="4"/>
      <c r="D43" s="10"/>
      <c r="E43" s="4"/>
      <c r="F43" s="29" t="s">
        <v>78</v>
      </c>
      <c r="G43" s="81"/>
      <c r="H43" s="82"/>
    </row>
    <row r="44" ht="16.5" customHeight="1" thickBot="1" thickTop="1">
      <c r="D44" s="2"/>
    </row>
    <row r="45" spans="1:8" ht="16.5" customHeight="1" thickBot="1" thickTop="1">
      <c r="A45" s="47" t="s">
        <v>50</v>
      </c>
      <c r="B45" s="16"/>
      <c r="C45" s="16"/>
      <c r="D45" s="17"/>
      <c r="E45" s="16"/>
      <c r="F45" s="18"/>
      <c r="G45" s="18"/>
      <c r="H45" s="19"/>
    </row>
    <row r="46" spans="1:8" ht="16.5" customHeight="1" thickTop="1">
      <c r="A46" s="90" t="s">
        <v>51</v>
      </c>
      <c r="B46" s="91"/>
      <c r="C46" s="40" t="s">
        <v>52</v>
      </c>
      <c r="D46" s="38" t="s">
        <v>53</v>
      </c>
      <c r="E46" s="38" t="s">
        <v>54</v>
      </c>
      <c r="F46" s="7"/>
      <c r="G46" s="92"/>
      <c r="H46" s="93"/>
    </row>
    <row r="47" spans="1:8" ht="16.5" customHeight="1">
      <c r="A47" s="94"/>
      <c r="B47" s="95"/>
      <c r="C47" s="37"/>
      <c r="D47" s="72"/>
      <c r="E47" s="37"/>
      <c r="F47" s="23"/>
      <c r="G47" s="87"/>
      <c r="H47" s="88"/>
    </row>
    <row r="48" spans="1:8" ht="16.5" customHeight="1">
      <c r="A48" s="85"/>
      <c r="B48" s="86"/>
      <c r="C48" s="26"/>
      <c r="D48" s="26"/>
      <c r="E48" s="26"/>
      <c r="F48" s="23"/>
      <c r="G48" s="21"/>
      <c r="H48" s="24"/>
    </row>
    <row r="49" spans="1:8" ht="16.5" customHeight="1">
      <c r="A49" s="85"/>
      <c r="B49" s="86"/>
      <c r="C49" s="26"/>
      <c r="D49" s="26"/>
      <c r="E49" s="26"/>
      <c r="F49" s="23"/>
      <c r="G49" s="87"/>
      <c r="H49" s="88"/>
    </row>
    <row r="50" spans="1:8" ht="16.5" customHeight="1" thickBot="1">
      <c r="A50" s="25"/>
      <c r="B50" s="21"/>
      <c r="C50" s="89" t="s">
        <v>55</v>
      </c>
      <c r="D50" s="89"/>
      <c r="E50" s="66"/>
      <c r="F50" s="23"/>
      <c r="G50" s="21"/>
      <c r="H50" s="24"/>
    </row>
    <row r="51" spans="1:8" ht="16.5" customHeight="1" thickBot="1" thickTop="1">
      <c r="A51" s="31" t="s">
        <v>56</v>
      </c>
      <c r="B51" s="21"/>
      <c r="C51" s="46" t="s">
        <v>57</v>
      </c>
      <c r="D51" s="80"/>
      <c r="E51" s="80"/>
      <c r="F51" s="50" t="s">
        <v>79</v>
      </c>
      <c r="G51" s="81"/>
      <c r="H51" s="82"/>
    </row>
    <row r="52" spans="1:8" ht="16.5" customHeight="1" thickTop="1">
      <c r="A52" s="8"/>
      <c r="B52" s="21"/>
      <c r="C52" s="21"/>
      <c r="D52" s="21"/>
      <c r="E52" s="21"/>
      <c r="F52" s="23"/>
      <c r="G52" s="21"/>
      <c r="H52" s="24"/>
    </row>
    <row r="53" spans="1:8" ht="16.5" customHeight="1" thickBot="1">
      <c r="A53" s="14"/>
      <c r="B53" s="3"/>
      <c r="C53" s="3"/>
      <c r="D53" s="21"/>
      <c r="E53" s="3"/>
      <c r="F53" s="3"/>
      <c r="G53" s="4"/>
      <c r="H53" s="22"/>
    </row>
    <row r="54" spans="1:8" ht="16.5" customHeight="1" thickBot="1" thickTop="1">
      <c r="A54" s="15"/>
      <c r="B54" s="4"/>
      <c r="C54" s="4"/>
      <c r="D54" s="10"/>
      <c r="E54" s="4"/>
      <c r="F54" s="29" t="s">
        <v>69</v>
      </c>
      <c r="G54" s="83"/>
      <c r="H54" s="84"/>
    </row>
    <row r="55" ht="13.5" thickTop="1"/>
  </sheetData>
  <mergeCells count="36">
    <mergeCell ref="G1:H1"/>
    <mergeCell ref="B2:D2"/>
    <mergeCell ref="G2:H2"/>
    <mergeCell ref="E4:F4"/>
    <mergeCell ref="A7:D7"/>
    <mergeCell ref="E7:F7"/>
    <mergeCell ref="A8:H8"/>
    <mergeCell ref="C10:D10"/>
    <mergeCell ref="G10:H10"/>
    <mergeCell ref="C11:E11"/>
    <mergeCell ref="F11:H11"/>
    <mergeCell ref="A12:B12"/>
    <mergeCell ref="A14:B14"/>
    <mergeCell ref="G30:H30"/>
    <mergeCell ref="G31:H31"/>
    <mergeCell ref="G32:H32"/>
    <mergeCell ref="C33:D33"/>
    <mergeCell ref="G33:H33"/>
    <mergeCell ref="G35:H35"/>
    <mergeCell ref="G38:H38"/>
    <mergeCell ref="G39:H39"/>
    <mergeCell ref="G40:H40"/>
    <mergeCell ref="C41:D41"/>
    <mergeCell ref="G41:H41"/>
    <mergeCell ref="G43:H43"/>
    <mergeCell ref="A46:B46"/>
    <mergeCell ref="G46:H46"/>
    <mergeCell ref="A47:B47"/>
    <mergeCell ref="G47:H47"/>
    <mergeCell ref="A48:B48"/>
    <mergeCell ref="A49:B49"/>
    <mergeCell ref="G49:H49"/>
    <mergeCell ref="C50:D50"/>
    <mergeCell ref="D51:E51"/>
    <mergeCell ref="G51:H51"/>
    <mergeCell ref="G54:H54"/>
  </mergeCells>
  <printOptions horizontalCentered="1"/>
  <pageMargins left="0.5905511811023623" right="0.3937007874015748" top="0.5905511811023623" bottom="0.3937007874015748" header="0.3937007874015748" footer="0.3937007874015748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PUFORM</dc:title>
  <dc:subject>FORMATO PARA P.U.</dc:subject>
  <dc:creator>C.N.A.</dc:creator>
  <cp:keywords/>
  <dc:description/>
  <cp:lastModifiedBy>ARTURO</cp:lastModifiedBy>
  <cp:lastPrinted>2001-08-24T15:56:51Z</cp:lastPrinted>
  <dcterms:created xsi:type="dcterms:W3CDTF">1998-07-08T22:22:20Z</dcterms:created>
  <dcterms:modified xsi:type="dcterms:W3CDTF">2010-05-18T17:49:16Z</dcterms:modified>
  <cp:category/>
  <cp:version/>
  <cp:contentType/>
  <cp:contentStatus/>
</cp:coreProperties>
</file>