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399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<sst xmlns="http://schemas.openxmlformats.org/spreadsheetml/2006/main" count="12" uniqueCount="12">
  <si>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AÑO</t>
  </si>
  <si>
    <t>V.P.D.A.</t>
  </si>
  <si>
    <t>VPDA/2 * 365</t>
  </si>
  <si>
    <t>0.0004 A</t>
  </si>
  <si>
    <t>1.12 B</t>
  </si>
  <si>
    <t>1.74 C</t>
  </si>
  <si>
    <t>ΣL</t>
  </si>
  <si>
    <t>ETL=</t>
  </si>
  <si>
    <t>Tasa de crecimiento anual=</t>
  </si>
  <si>
    <t>Vehiculos tipo A=</t>
  </si>
  <si>
    <t>Vehiculos tipo B=</t>
  </si>
  <si>
    <t>Vehiculos tipo C=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</si>
</sst>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9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G7" sqref="G7"/>
    </sheetView>
  </sheetViews>
  <sheetFormatPr defaultColWidth="11.421875" defaultRowHeight="12.75"/>
  <cols>
    <col min="4" max="4" width="11.7109375" style="0" bestFit="1" customWidth="1"/>
  </cols>
  <sheetData>
    <row r="1" spans="2:5" ht="12.75">
      <c r="B1" s="8" t="s">
        <v>8</v>
      </c>
      <c r="D1" s="9">
        <v>0.08</v>
      </c>
      <c r="E1" s="10">
        <f>1+D1</f>
        <v>1.08</v>
      </c>
    </row>
    <row r="2" spans="2:5" ht="12.75">
      <c r="B2" s="8" t="s">
        <v>9</v>
      </c>
      <c r="D2" s="9">
        <v>0.75</v>
      </c>
      <c r="E2" s="10">
        <f>D2</f>
        <v>0.75</v>
      </c>
    </row>
    <row r="3" spans="2:5" ht="12.75">
      <c r="B3" s="8" t="s">
        <v>10</v>
      </c>
      <c r="D3" s="9">
        <v>0.08</v>
      </c>
      <c r="E3" s="10">
        <f>D3</f>
        <v>0.08</v>
      </c>
    </row>
    <row r="4" spans="2:5" ht="12.75">
      <c r="B4" s="8" t="s">
        <v>11</v>
      </c>
      <c r="D4" s="9">
        <v>0.17</v>
      </c>
      <c r="E4" s="10">
        <f>D4</f>
        <v>0.17</v>
      </c>
    </row>
    <row r="6" spans="1:10" ht="12.75">
      <c r="A6" s="1" t="s">
        <v>0</v>
      </c>
      <c r="B6" s="1" t="s">
        <v>1</v>
      </c>
      <c r="C6" s="1" t="s">
        <v>2</v>
      </c>
      <c r="D6" s="11">
        <v>0</v>
      </c>
      <c r="E6" s="11">
        <v>0</v>
      </c>
      <c r="F6" s="11">
        <v>0</v>
      </c>
      <c r="G6" s="1" t="s">
        <v>3</v>
      </c>
      <c r="H6" s="1" t="s">
        <v>4</v>
      </c>
      <c r="I6" s="1" t="s">
        <v>5</v>
      </c>
      <c r="J6" s="2" t="s">
        <v>6</v>
      </c>
    </row>
    <row r="7" spans="1:10" ht="12.75">
      <c r="A7" s="3">
        <v>2006</v>
      </c>
      <c r="B7" s="4">
        <v>4865</v>
      </c>
      <c r="C7" s="4">
        <f>B7/2*(365)</f>
        <v>887862.5</v>
      </c>
      <c r="D7" s="12">
        <f>C7*E2</f>
        <v>665896.875</v>
      </c>
      <c r="E7" s="5">
        <f>C7*E3</f>
        <v>71029</v>
      </c>
      <c r="F7" s="5">
        <f>C7*E4</f>
        <v>150936.625</v>
      </c>
      <c r="G7" s="4">
        <f>D7*0.0004</f>
        <v>266.35875</v>
      </c>
      <c r="H7" s="4">
        <f>E7*1.12</f>
        <v>79552.48000000001</v>
      </c>
      <c r="I7" s="4">
        <f>F7*1.74</f>
        <v>262629.7275</v>
      </c>
      <c r="J7" s="4">
        <f>G7+H7+I7</f>
        <v>342448.56625</v>
      </c>
    </row>
    <row r="8" spans="1:10" ht="12.75">
      <c r="A8" s="3">
        <v>2007</v>
      </c>
      <c r="B8" s="4">
        <f>B7*E1</f>
        <v>5254.200000000001</v>
      </c>
      <c r="C8" s="4">
        <f aca="true" t="shared" si="0" ref="C8:C17">B8/2*(365)</f>
        <v>958891.5000000001</v>
      </c>
      <c r="D8" s="12">
        <f>C8*E2</f>
        <v>719168.6250000001</v>
      </c>
      <c r="E8" s="5">
        <f>C8*E3</f>
        <v>76711.32</v>
      </c>
      <c r="F8" s="5">
        <f>C8*E4</f>
        <v>163011.55500000002</v>
      </c>
      <c r="G8" s="4">
        <f aca="true" t="shared" si="1" ref="G8:G17">D8*0.0004</f>
        <v>287.6674500000001</v>
      </c>
      <c r="H8" s="4">
        <f aca="true" t="shared" si="2" ref="H8:H17">E8*1.12</f>
        <v>85916.67840000002</v>
      </c>
      <c r="I8" s="4">
        <f aca="true" t="shared" si="3" ref="I8:I17">F8*1.74</f>
        <v>283640.1057</v>
      </c>
      <c r="J8" s="4">
        <f aca="true" t="shared" si="4" ref="J8:J17">G8+H8+I8</f>
        <v>369844.45155</v>
      </c>
    </row>
    <row r="9" spans="1:10" ht="12.75">
      <c r="A9" s="3">
        <v>2008</v>
      </c>
      <c r="B9" s="4">
        <f>B8*E1</f>
        <v>5674.536000000001</v>
      </c>
      <c r="C9" s="4">
        <f t="shared" si="0"/>
        <v>1035602.8200000002</v>
      </c>
      <c r="D9" s="12">
        <f>C9*E2</f>
        <v>776702.1150000001</v>
      </c>
      <c r="E9" s="5">
        <f>C9*E3</f>
        <v>82848.22560000002</v>
      </c>
      <c r="F9" s="5">
        <f>C9*E4</f>
        <v>176052.47940000004</v>
      </c>
      <c r="G9" s="4">
        <f t="shared" si="1"/>
        <v>310.68084600000003</v>
      </c>
      <c r="H9" s="4">
        <f t="shared" si="2"/>
        <v>92790.01267200003</v>
      </c>
      <c r="I9" s="4">
        <f t="shared" si="3"/>
        <v>306331.3141560001</v>
      </c>
      <c r="J9" s="4">
        <f t="shared" si="4"/>
        <v>399432.0076740001</v>
      </c>
    </row>
    <row r="10" spans="1:10" ht="12.75">
      <c r="A10" s="3">
        <v>2009</v>
      </c>
      <c r="B10" s="4">
        <f>B9*E1</f>
        <v>6128.498880000001</v>
      </c>
      <c r="C10" s="4">
        <f t="shared" si="0"/>
        <v>1118451.0456</v>
      </c>
      <c r="D10" s="12">
        <f>C10*E2</f>
        <v>838838.2842000001</v>
      </c>
      <c r="E10" s="5">
        <f>C10*E3</f>
        <v>89476.08364800001</v>
      </c>
      <c r="F10" s="5">
        <f>C10*E4</f>
        <v>190136.67775200002</v>
      </c>
      <c r="G10" s="4">
        <f t="shared" si="1"/>
        <v>335.53531368000006</v>
      </c>
      <c r="H10" s="4">
        <f t="shared" si="2"/>
        <v>100213.21368576003</v>
      </c>
      <c r="I10" s="4">
        <f t="shared" si="3"/>
        <v>330837.81928848004</v>
      </c>
      <c r="J10" s="4">
        <f t="shared" si="4"/>
        <v>431386.5682879201</v>
      </c>
    </row>
    <row r="11" spans="1:10" ht="12.75">
      <c r="A11" s="3">
        <v>2010</v>
      </c>
      <c r="B11" s="4">
        <f>B10*E1</f>
        <v>6618.7787904000015</v>
      </c>
      <c r="C11" s="4">
        <f t="shared" si="0"/>
        <v>1207927.1292480002</v>
      </c>
      <c r="D11" s="12">
        <f>C11*E2</f>
        <v>905945.3469360002</v>
      </c>
      <c r="E11" s="5">
        <f>C11*E3</f>
        <v>96634.17033984001</v>
      </c>
      <c r="F11" s="5">
        <f>C11*E4</f>
        <v>205347.61197216006</v>
      </c>
      <c r="G11" s="4">
        <f t="shared" si="1"/>
        <v>362.3781387744001</v>
      </c>
      <c r="H11" s="4">
        <f t="shared" si="2"/>
        <v>108230.27078062082</v>
      </c>
      <c r="I11" s="4">
        <f t="shared" si="3"/>
        <v>357304.84483155847</v>
      </c>
      <c r="J11" s="4">
        <f t="shared" si="4"/>
        <v>465897.4937509537</v>
      </c>
    </row>
    <row r="12" spans="1:10" ht="12.75">
      <c r="A12" s="3">
        <v>2011</v>
      </c>
      <c r="B12" s="4">
        <f>B11*E1</f>
        <v>7148.281093632002</v>
      </c>
      <c r="C12" s="4">
        <f t="shared" si="0"/>
        <v>1304561.2995878404</v>
      </c>
      <c r="D12" s="12">
        <f>C12*E2</f>
        <v>978420.9746908804</v>
      </c>
      <c r="E12" s="5">
        <f>C12*E3</f>
        <v>104364.90396702723</v>
      </c>
      <c r="F12" s="5">
        <f>C12*E4</f>
        <v>221775.42092993288</v>
      </c>
      <c r="G12" s="4">
        <f t="shared" si="1"/>
        <v>391.3683898763522</v>
      </c>
      <c r="H12" s="4">
        <f t="shared" si="2"/>
        <v>116888.69244307051</v>
      </c>
      <c r="I12" s="4">
        <f t="shared" si="3"/>
        <v>385889.23241808324</v>
      </c>
      <c r="J12" s="4">
        <f t="shared" si="4"/>
        <v>503169.2932510301</v>
      </c>
    </row>
    <row r="13" spans="1:10" ht="12.75">
      <c r="A13" s="3">
        <v>2012</v>
      </c>
      <c r="B13" s="4">
        <f>B12*E1</f>
        <v>7720.143581122563</v>
      </c>
      <c r="C13" s="4">
        <f t="shared" si="0"/>
        <v>1408926.2035548678</v>
      </c>
      <c r="D13" s="12">
        <f>C13*E2</f>
        <v>1056694.6526661508</v>
      </c>
      <c r="E13" s="5">
        <f>C13*E3</f>
        <v>112714.09628438942</v>
      </c>
      <c r="F13" s="5">
        <f>C13*E4</f>
        <v>239517.45460432753</v>
      </c>
      <c r="G13" s="4">
        <f t="shared" si="1"/>
        <v>422.67786106646037</v>
      </c>
      <c r="H13" s="4">
        <f t="shared" si="2"/>
        <v>126239.78783851616</v>
      </c>
      <c r="I13" s="4">
        <f t="shared" si="3"/>
        <v>416760.37101152993</v>
      </c>
      <c r="J13" s="4">
        <f t="shared" si="4"/>
        <v>543422.8367111125</v>
      </c>
    </row>
    <row r="14" spans="1:10" ht="12.75">
      <c r="A14" s="3">
        <v>2013</v>
      </c>
      <c r="B14" s="4">
        <f>B13*E1</f>
        <v>8337.755067612368</v>
      </c>
      <c r="C14" s="4">
        <f t="shared" si="0"/>
        <v>1521640.2998392573</v>
      </c>
      <c r="D14" s="12">
        <f>C14*E2</f>
        <v>1141230.224879443</v>
      </c>
      <c r="E14" s="5">
        <f>C14*E3</f>
        <v>121731.22398714058</v>
      </c>
      <c r="F14" s="5">
        <f>C14*E4</f>
        <v>258678.85097267374</v>
      </c>
      <c r="G14" s="4">
        <f t="shared" si="1"/>
        <v>456.4920899517772</v>
      </c>
      <c r="H14" s="4">
        <f t="shared" si="2"/>
        <v>136338.97086559745</v>
      </c>
      <c r="I14" s="4">
        <f t="shared" si="3"/>
        <v>450101.2006924523</v>
      </c>
      <c r="J14" s="4">
        <f t="shared" si="4"/>
        <v>586896.6636480016</v>
      </c>
    </row>
    <row r="15" spans="1:10" ht="12.75">
      <c r="A15" s="3">
        <v>2014</v>
      </c>
      <c r="B15" s="4">
        <f>B14*E1</f>
        <v>9004.775473021358</v>
      </c>
      <c r="C15" s="4">
        <f t="shared" si="0"/>
        <v>1643371.523826398</v>
      </c>
      <c r="D15" s="12">
        <f>C15*E2</f>
        <v>1232528.6428697985</v>
      </c>
      <c r="E15" s="5">
        <f>C15*E3</f>
        <v>131469.72190611184</v>
      </c>
      <c r="F15" s="5">
        <f>C15*E4</f>
        <v>279373.1590504877</v>
      </c>
      <c r="G15" s="4">
        <f t="shared" si="1"/>
        <v>493.01145714791943</v>
      </c>
      <c r="H15" s="4">
        <f t="shared" si="2"/>
        <v>147246.08853484527</v>
      </c>
      <c r="I15" s="4">
        <f t="shared" si="3"/>
        <v>486109.29674784857</v>
      </c>
      <c r="J15" s="4">
        <f t="shared" si="4"/>
        <v>633848.3967398418</v>
      </c>
    </row>
    <row r="16" spans="1:10" ht="12.75">
      <c r="A16" s="3">
        <v>2015</v>
      </c>
      <c r="B16" s="4">
        <f>B15*E1</f>
        <v>9725.157510863068</v>
      </c>
      <c r="C16" s="4">
        <f t="shared" si="0"/>
        <v>1774841.2457325098</v>
      </c>
      <c r="D16" s="12">
        <f>C16*E2</f>
        <v>1331130.9342993824</v>
      </c>
      <c r="E16" s="5">
        <f>C16*E3</f>
        <v>141987.2996586008</v>
      </c>
      <c r="F16" s="5">
        <f>C16*E4</f>
        <v>301723.0117745267</v>
      </c>
      <c r="G16" s="4">
        <f t="shared" si="1"/>
        <v>532.4523737197529</v>
      </c>
      <c r="H16" s="4">
        <f t="shared" si="2"/>
        <v>159025.7756176329</v>
      </c>
      <c r="I16" s="4">
        <f t="shared" si="3"/>
        <v>524998.0404876764</v>
      </c>
      <c r="J16" s="4">
        <f t="shared" si="4"/>
        <v>684556.2684790291</v>
      </c>
    </row>
    <row r="17" spans="1:10" ht="12.75">
      <c r="A17" s="3">
        <v>2016</v>
      </c>
      <c r="B17" s="4">
        <f>B16*E1</f>
        <v>10503.170111732114</v>
      </c>
      <c r="C17" s="4">
        <f t="shared" si="0"/>
        <v>1916828.5453911107</v>
      </c>
      <c r="D17" s="12">
        <f>C17*E2</f>
        <v>1437621.409043333</v>
      </c>
      <c r="E17" s="5">
        <f>C17*0.08</f>
        <v>153346.28363128885</v>
      </c>
      <c r="F17" s="5">
        <f>C17*E4</f>
        <v>325860.8527164888</v>
      </c>
      <c r="G17" s="4">
        <f t="shared" si="1"/>
        <v>575.0485636173332</v>
      </c>
      <c r="H17" s="4">
        <f t="shared" si="2"/>
        <v>171747.83766704352</v>
      </c>
      <c r="I17" s="4">
        <f t="shared" si="3"/>
        <v>566997.8837266905</v>
      </c>
      <c r="J17" s="4">
        <f t="shared" si="4"/>
        <v>739320.7699573514</v>
      </c>
    </row>
    <row r="18" spans="1:10" ht="12.75">
      <c r="A18" s="3"/>
      <c r="B18" s="5"/>
      <c r="C18" s="5"/>
      <c r="D18" s="5"/>
      <c r="E18" s="5"/>
      <c r="F18" s="5"/>
      <c r="G18" s="6"/>
      <c r="H18" s="6"/>
      <c r="I18" s="6"/>
      <c r="J18" s="6"/>
    </row>
    <row r="19" spans="1:10" ht="12.75">
      <c r="A19" s="3"/>
      <c r="B19" s="5"/>
      <c r="C19" s="5"/>
      <c r="D19" s="5"/>
      <c r="E19" s="5"/>
      <c r="F19" s="5"/>
      <c r="G19" s="6"/>
      <c r="H19" s="6"/>
      <c r="I19" s="7" t="s">
        <v>7</v>
      </c>
      <c r="J19" s="4">
        <f>J7+J8+J9+J10+J11+J12+J13+J14+J15+J16+J17</f>
        <v>5700223.31629924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TRANSPORTES MARTINEZ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MTZ.</dc:creator>
  <cp:keywords/>
  <dc:description/>
  <cp:lastModifiedBy>DAVID MTZ.</cp:lastModifiedBy>
  <dcterms:created xsi:type="dcterms:W3CDTF">2006-10-28T00:10:53Z</dcterms:created>
  <dcterms:modified xsi:type="dcterms:W3CDTF">2006-10-28T01:23:24Z</dcterms:modified>
  <cp:category/>
  <cp:version/>
  <cp:contentType/>
  <cp:contentStatus/>
</cp:coreProperties>
</file>